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17B417C3-B0AD-4060-AAC0-BE2EF3AF0BFD}" xr6:coauthVersionLast="47" xr6:coauthVersionMax="47" xr10:uidLastSave="{00000000-0000-0000-0000-000000000000}"/>
  <bookViews>
    <workbookView xWindow="-120" yWindow="-120" windowWidth="29040" windowHeight="15840" xr2:uid="{10FADEC9-3185-4174-B530-6E2D6A9BE662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U103" i="5"/>
  <c r="T103" i="5"/>
  <c r="I103" i="5"/>
  <c r="H103" i="5"/>
  <c r="W102" i="5"/>
  <c r="K102" i="5"/>
  <c r="O101" i="5"/>
  <c r="N101" i="5"/>
  <c r="B101" i="5"/>
  <c r="R100" i="5"/>
  <c r="F100" i="5"/>
  <c r="U99" i="5"/>
  <c r="T99" i="5"/>
  <c r="I99" i="5"/>
  <c r="H99" i="5"/>
  <c r="X98" i="5"/>
  <c r="W98" i="5"/>
  <c r="L98" i="5"/>
  <c r="K98" i="5"/>
  <c r="AA97" i="5"/>
  <c r="Z97" i="5"/>
  <c r="O97" i="5"/>
  <c r="N97" i="5"/>
  <c r="R96" i="5"/>
  <c r="Q96" i="5"/>
  <c r="F96" i="5"/>
  <c r="E96" i="5"/>
  <c r="U95" i="5"/>
  <c r="T95" i="5"/>
  <c r="I95" i="5"/>
  <c r="H95" i="5"/>
  <c r="W94" i="5"/>
  <c r="K94" i="5"/>
  <c r="R92" i="5"/>
  <c r="F92" i="5"/>
  <c r="U91" i="5"/>
  <c r="T91" i="5"/>
  <c r="I91" i="5"/>
  <c r="H91" i="5"/>
  <c r="W90" i="5"/>
  <c r="K90" i="5"/>
  <c r="B89" i="5"/>
  <c r="R88" i="5"/>
  <c r="F88" i="5"/>
  <c r="U87" i="5"/>
  <c r="T87" i="5"/>
  <c r="I87" i="5"/>
  <c r="H87" i="5"/>
  <c r="X86" i="5"/>
  <c r="W86" i="5"/>
  <c r="L86" i="5"/>
  <c r="K86" i="5"/>
  <c r="AA85" i="5"/>
  <c r="Z85" i="5"/>
  <c r="O85" i="5"/>
  <c r="N85" i="5"/>
  <c r="R84" i="5"/>
  <c r="Q84" i="5"/>
  <c r="F84" i="5"/>
  <c r="E84" i="5"/>
  <c r="U83" i="5"/>
  <c r="T83" i="5"/>
  <c r="I83" i="5"/>
  <c r="H83" i="5"/>
  <c r="W82" i="5"/>
  <c r="K82" i="5"/>
  <c r="B81" i="5"/>
  <c r="R80" i="5"/>
  <c r="F80" i="5"/>
  <c r="U79" i="5"/>
  <c r="T79" i="5"/>
  <c r="I79" i="5"/>
  <c r="H79" i="5"/>
  <c r="W78" i="5"/>
  <c r="L78" i="5"/>
  <c r="K78" i="5"/>
  <c r="AA77" i="5"/>
  <c r="R76" i="5"/>
  <c r="F76" i="5"/>
  <c r="U75" i="5"/>
  <c r="T75" i="5"/>
  <c r="I75" i="5"/>
  <c r="H75" i="5"/>
  <c r="X74" i="5"/>
  <c r="W74" i="5"/>
  <c r="L74" i="5"/>
  <c r="K74" i="5"/>
  <c r="C69" i="5"/>
  <c r="B64" i="5"/>
  <c r="B99" i="5" s="1"/>
  <c r="C63" i="5"/>
  <c r="C62" i="5"/>
  <c r="C61" i="5"/>
  <c r="X94" i="5"/>
  <c r="L94" i="5"/>
  <c r="C59" i="5"/>
  <c r="AA93" i="5"/>
  <c r="Z93" i="5"/>
  <c r="O93" i="5"/>
  <c r="N93" i="5"/>
  <c r="B58" i="5"/>
  <c r="B93" i="5" s="1"/>
  <c r="Q92" i="5"/>
  <c r="E92" i="5"/>
  <c r="C57" i="5"/>
  <c r="C56" i="5"/>
  <c r="C55" i="5"/>
  <c r="C54" i="5"/>
  <c r="C53" i="5"/>
  <c r="C52" i="5"/>
  <c r="B52" i="5"/>
  <c r="B87" i="5" s="1"/>
  <c r="C51" i="5"/>
  <c r="C48" i="5"/>
  <c r="X82" i="5"/>
  <c r="L82" i="5"/>
  <c r="AA81" i="5"/>
  <c r="Z81" i="5"/>
  <c r="O81" i="5"/>
  <c r="N81" i="5"/>
  <c r="B46" i="5"/>
  <c r="Q80" i="5"/>
  <c r="E80" i="5"/>
  <c r="C45" i="5"/>
  <c r="C42" i="5"/>
  <c r="B41" i="5"/>
  <c r="B76" i="5" s="1"/>
  <c r="B40" i="5"/>
  <c r="B75" i="5" s="1"/>
  <c r="C39" i="5"/>
  <c r="C34" i="5"/>
  <c r="B34" i="5"/>
  <c r="B69" i="5" s="1"/>
  <c r="B104" i="5" s="1"/>
  <c r="AB103" i="5"/>
  <c r="AA103" i="5"/>
  <c r="Z103" i="5"/>
  <c r="Y103" i="5"/>
  <c r="X103" i="5"/>
  <c r="W103" i="5"/>
  <c r="V103" i="5"/>
  <c r="S103" i="5"/>
  <c r="R103" i="5"/>
  <c r="Q103" i="5"/>
  <c r="P103" i="5"/>
  <c r="O103" i="5"/>
  <c r="N103" i="5"/>
  <c r="M103" i="5"/>
  <c r="L103" i="5"/>
  <c r="K103" i="5"/>
  <c r="J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B31" i="5"/>
  <c r="B66" i="5" s="1"/>
  <c r="AB100" i="5"/>
  <c r="AA100" i="5"/>
  <c r="Z100" i="5"/>
  <c r="X100" i="5"/>
  <c r="W100" i="5"/>
  <c r="V100" i="5"/>
  <c r="U100" i="5"/>
  <c r="T100" i="5"/>
  <c r="S100" i="5"/>
  <c r="Q100" i="5"/>
  <c r="P100" i="5"/>
  <c r="O100" i="5"/>
  <c r="N100" i="5"/>
  <c r="L100" i="5"/>
  <c r="K100" i="5"/>
  <c r="J100" i="5"/>
  <c r="I100" i="5"/>
  <c r="H100" i="5"/>
  <c r="G100" i="5"/>
  <c r="E100" i="5"/>
  <c r="C30" i="5"/>
  <c r="B30" i="5"/>
  <c r="B65" i="5" s="1"/>
  <c r="B100" i="5" s="1"/>
  <c r="AB99" i="5"/>
  <c r="Y99" i="5"/>
  <c r="X99" i="5"/>
  <c r="W99" i="5"/>
  <c r="V99" i="5"/>
  <c r="S99" i="5"/>
  <c r="R99" i="5"/>
  <c r="Q99" i="5"/>
  <c r="P99" i="5"/>
  <c r="M99" i="5"/>
  <c r="L99" i="5"/>
  <c r="K99" i="5"/>
  <c r="J99" i="5"/>
  <c r="G99" i="5"/>
  <c r="E99" i="5"/>
  <c r="B29" i="5"/>
  <c r="AA98" i="5"/>
  <c r="Z98" i="5"/>
  <c r="Y98" i="5"/>
  <c r="V98" i="5"/>
  <c r="U98" i="5"/>
  <c r="T98" i="5"/>
  <c r="S98" i="5"/>
  <c r="R98" i="5"/>
  <c r="Q98" i="5"/>
  <c r="O98" i="5"/>
  <c r="N98" i="5"/>
  <c r="M98" i="5"/>
  <c r="J98" i="5"/>
  <c r="I98" i="5"/>
  <c r="H98" i="5"/>
  <c r="G98" i="5"/>
  <c r="F98" i="5"/>
  <c r="B28" i="5"/>
  <c r="B63" i="5" s="1"/>
  <c r="B98" i="5" s="1"/>
  <c r="AB97" i="5"/>
  <c r="Y97" i="5"/>
  <c r="X97" i="5"/>
  <c r="W97" i="5"/>
  <c r="V97" i="5"/>
  <c r="U97" i="5"/>
  <c r="T97" i="5"/>
  <c r="S97" i="5"/>
  <c r="R97" i="5"/>
  <c r="Q97" i="5"/>
  <c r="P97" i="5"/>
  <c r="M97" i="5"/>
  <c r="L97" i="5"/>
  <c r="K97" i="5"/>
  <c r="J97" i="5"/>
  <c r="I97" i="5"/>
  <c r="H97" i="5"/>
  <c r="G97" i="5"/>
  <c r="F9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P96" i="5"/>
  <c r="O96" i="5"/>
  <c r="N96" i="5"/>
  <c r="M96" i="5"/>
  <c r="L96" i="5"/>
  <c r="K96" i="5"/>
  <c r="J96" i="5"/>
  <c r="I96" i="5"/>
  <c r="H96" i="5"/>
  <c r="G96" i="5"/>
  <c r="B26" i="5"/>
  <c r="B61" i="5" s="1"/>
  <c r="B96" i="5" s="1"/>
  <c r="AB95" i="5"/>
  <c r="AA95" i="5"/>
  <c r="Z95" i="5"/>
  <c r="Y95" i="5"/>
  <c r="X95" i="5"/>
  <c r="W95" i="5"/>
  <c r="V95" i="5"/>
  <c r="S95" i="5"/>
  <c r="R95" i="5"/>
  <c r="Q95" i="5"/>
  <c r="P95" i="5"/>
  <c r="O95" i="5"/>
  <c r="N95" i="5"/>
  <c r="M95" i="5"/>
  <c r="L95" i="5"/>
  <c r="K95" i="5"/>
  <c r="J95" i="5"/>
  <c r="G95" i="5"/>
  <c r="F95" i="5"/>
  <c r="E95" i="5"/>
  <c r="B25" i="5"/>
  <c r="B60" i="5" s="1"/>
  <c r="B95" i="5" s="1"/>
  <c r="AB94" i="5"/>
  <c r="AA94" i="5"/>
  <c r="Z94" i="5"/>
  <c r="Y94" i="5"/>
  <c r="V94" i="5"/>
  <c r="U94" i="5"/>
  <c r="T94" i="5"/>
  <c r="S94" i="5"/>
  <c r="R94" i="5"/>
  <c r="Q94" i="5"/>
  <c r="P94" i="5"/>
  <c r="O94" i="5"/>
  <c r="N94" i="5"/>
  <c r="M94" i="5"/>
  <c r="J94" i="5"/>
  <c r="I94" i="5"/>
  <c r="H94" i="5"/>
  <c r="G94" i="5"/>
  <c r="F94" i="5"/>
  <c r="E94" i="5"/>
  <c r="B24" i="5"/>
  <c r="B59" i="5" s="1"/>
  <c r="B94" i="5" s="1"/>
  <c r="AB93" i="5"/>
  <c r="Y93" i="5"/>
  <c r="X93" i="5"/>
  <c r="W93" i="5"/>
  <c r="V93" i="5"/>
  <c r="U93" i="5"/>
  <c r="T93" i="5"/>
  <c r="S93" i="5"/>
  <c r="R93" i="5"/>
  <c r="Q93" i="5"/>
  <c r="P93" i="5"/>
  <c r="M93" i="5"/>
  <c r="L93" i="5"/>
  <c r="K93" i="5"/>
  <c r="J93" i="5"/>
  <c r="I93" i="5"/>
  <c r="H93" i="5"/>
  <c r="G93" i="5"/>
  <c r="E93" i="5"/>
  <c r="B23" i="5"/>
  <c r="AB92" i="5"/>
  <c r="AA92" i="5"/>
  <c r="Z92" i="5"/>
  <c r="Y92" i="5"/>
  <c r="X92" i="5"/>
  <c r="W92" i="5"/>
  <c r="V92" i="5"/>
  <c r="U92" i="5"/>
  <c r="T92" i="5"/>
  <c r="S92" i="5"/>
  <c r="P92" i="5"/>
  <c r="O92" i="5"/>
  <c r="N92" i="5"/>
  <c r="M92" i="5"/>
  <c r="L92" i="5"/>
  <c r="K92" i="5"/>
  <c r="J92" i="5"/>
  <c r="I92" i="5"/>
  <c r="H92" i="5"/>
  <c r="G92" i="5"/>
  <c r="C22" i="5"/>
  <c r="B22" i="5"/>
  <c r="B57" i="5" s="1"/>
  <c r="B92" i="5" s="1"/>
  <c r="AB91" i="5"/>
  <c r="AA91" i="5"/>
  <c r="Z91" i="5"/>
  <c r="Y91" i="5"/>
  <c r="X91" i="5"/>
  <c r="W91" i="5"/>
  <c r="V91" i="5"/>
  <c r="S91" i="5"/>
  <c r="R91" i="5"/>
  <c r="Q91" i="5"/>
  <c r="P91" i="5"/>
  <c r="O91" i="5"/>
  <c r="N91" i="5"/>
  <c r="M91" i="5"/>
  <c r="L91" i="5"/>
  <c r="K91" i="5"/>
  <c r="J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B19" i="5"/>
  <c r="B54" i="5" s="1"/>
  <c r="AB88" i="5"/>
  <c r="AA88" i="5"/>
  <c r="Z88" i="5"/>
  <c r="Y88" i="5"/>
  <c r="X88" i="5"/>
  <c r="W88" i="5"/>
  <c r="V88" i="5"/>
  <c r="U88" i="5"/>
  <c r="T88" i="5"/>
  <c r="S88" i="5"/>
  <c r="Q88" i="5"/>
  <c r="P88" i="5"/>
  <c r="O88" i="5"/>
  <c r="N88" i="5"/>
  <c r="M88" i="5"/>
  <c r="L88" i="5"/>
  <c r="K88" i="5"/>
  <c r="J88" i="5"/>
  <c r="I88" i="5"/>
  <c r="H88" i="5"/>
  <c r="G88" i="5"/>
  <c r="E88" i="5"/>
  <c r="C18" i="5"/>
  <c r="B18" i="5"/>
  <c r="B53" i="5" s="1"/>
  <c r="B88" i="5" s="1"/>
  <c r="AB87" i="5"/>
  <c r="AA87" i="5"/>
  <c r="Z87" i="5"/>
  <c r="Y87" i="5"/>
  <c r="X87" i="5"/>
  <c r="W87" i="5"/>
  <c r="V87" i="5"/>
  <c r="S87" i="5"/>
  <c r="R87" i="5"/>
  <c r="Q87" i="5"/>
  <c r="P87" i="5"/>
  <c r="O87" i="5"/>
  <c r="N87" i="5"/>
  <c r="M87" i="5"/>
  <c r="L87" i="5"/>
  <c r="K87" i="5"/>
  <c r="J87" i="5"/>
  <c r="G87" i="5"/>
  <c r="E87" i="5"/>
  <c r="B17" i="5"/>
  <c r="AB86" i="5"/>
  <c r="AA86" i="5"/>
  <c r="Z86" i="5"/>
  <c r="Y86" i="5"/>
  <c r="V86" i="5"/>
  <c r="U86" i="5"/>
  <c r="T86" i="5"/>
  <c r="S86" i="5"/>
  <c r="R86" i="5"/>
  <c r="Q86" i="5"/>
  <c r="P86" i="5"/>
  <c r="O86" i="5"/>
  <c r="N86" i="5"/>
  <c r="M86" i="5"/>
  <c r="J86" i="5"/>
  <c r="I86" i="5"/>
  <c r="H86" i="5"/>
  <c r="G86" i="5"/>
  <c r="F86" i="5"/>
  <c r="B16" i="5"/>
  <c r="B51" i="5" s="1"/>
  <c r="B86" i="5" s="1"/>
  <c r="AB85" i="5"/>
  <c r="Y85" i="5"/>
  <c r="X85" i="5"/>
  <c r="W85" i="5"/>
  <c r="V85" i="5"/>
  <c r="U85" i="5"/>
  <c r="T85" i="5"/>
  <c r="R85" i="5"/>
  <c r="Q85" i="5"/>
  <c r="P85" i="5"/>
  <c r="M85" i="5"/>
  <c r="L85" i="5"/>
  <c r="K85" i="5"/>
  <c r="J85" i="5"/>
  <c r="I85" i="5"/>
  <c r="H85" i="5"/>
  <c r="F85" i="5"/>
  <c r="B15" i="5"/>
  <c r="B50" i="5" s="1"/>
  <c r="B85" i="5" s="1"/>
  <c r="AB84" i="5"/>
  <c r="AA84" i="5"/>
  <c r="Z84" i="5"/>
  <c r="Y84" i="5"/>
  <c r="X84" i="5"/>
  <c r="W84" i="5"/>
  <c r="V84" i="5"/>
  <c r="S84" i="5"/>
  <c r="P84" i="5"/>
  <c r="O84" i="5"/>
  <c r="N84" i="5"/>
  <c r="M84" i="5"/>
  <c r="L84" i="5"/>
  <c r="K84" i="5"/>
  <c r="J84" i="5"/>
  <c r="G84" i="5"/>
  <c r="B14" i="5"/>
  <c r="B49" i="5" s="1"/>
  <c r="B84" i="5" s="1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G83" i="5"/>
  <c r="F83" i="5"/>
  <c r="E83" i="5"/>
  <c r="B13" i="5"/>
  <c r="B48" i="5" s="1"/>
  <c r="B83" i="5" s="1"/>
  <c r="AB82" i="5"/>
  <c r="AA82" i="5"/>
  <c r="Z82" i="5"/>
  <c r="Y82" i="5"/>
  <c r="V82" i="5"/>
  <c r="U82" i="5"/>
  <c r="T82" i="5"/>
  <c r="S82" i="5"/>
  <c r="R82" i="5"/>
  <c r="Q82" i="5"/>
  <c r="P82" i="5"/>
  <c r="O82" i="5"/>
  <c r="N82" i="5"/>
  <c r="M82" i="5"/>
  <c r="J82" i="5"/>
  <c r="I82" i="5"/>
  <c r="H82" i="5"/>
  <c r="G82" i="5"/>
  <c r="F82" i="5"/>
  <c r="E82" i="5"/>
  <c r="C12" i="5"/>
  <c r="B12" i="5"/>
  <c r="B47" i="5" s="1"/>
  <c r="B82" i="5" s="1"/>
  <c r="AB81" i="5"/>
  <c r="Y81" i="5"/>
  <c r="X81" i="5"/>
  <c r="W81" i="5"/>
  <c r="V81" i="5"/>
  <c r="U81" i="5"/>
  <c r="T81" i="5"/>
  <c r="S81" i="5"/>
  <c r="R81" i="5"/>
  <c r="Q81" i="5"/>
  <c r="P81" i="5"/>
  <c r="M81" i="5"/>
  <c r="L81" i="5"/>
  <c r="K81" i="5"/>
  <c r="J81" i="5"/>
  <c r="I81" i="5"/>
  <c r="H81" i="5"/>
  <c r="G81" i="5"/>
  <c r="E81" i="5"/>
  <c r="B11" i="5"/>
  <c r="AB80" i="5"/>
  <c r="AA80" i="5"/>
  <c r="Z80" i="5"/>
  <c r="Y80" i="5"/>
  <c r="X80" i="5"/>
  <c r="W80" i="5"/>
  <c r="V80" i="5"/>
  <c r="U80" i="5"/>
  <c r="T80" i="5"/>
  <c r="S80" i="5"/>
  <c r="P80" i="5"/>
  <c r="O80" i="5"/>
  <c r="N80" i="5"/>
  <c r="M80" i="5"/>
  <c r="L80" i="5"/>
  <c r="K80" i="5"/>
  <c r="J80" i="5"/>
  <c r="I80" i="5"/>
  <c r="H80" i="5"/>
  <c r="G80" i="5"/>
  <c r="B10" i="5"/>
  <c r="B45" i="5" s="1"/>
  <c r="B80" i="5" s="1"/>
  <c r="AB79" i="5"/>
  <c r="AA79" i="5"/>
  <c r="Z79" i="5"/>
  <c r="Y79" i="5"/>
  <c r="X79" i="5"/>
  <c r="W79" i="5"/>
  <c r="V79" i="5"/>
  <c r="S79" i="5"/>
  <c r="R79" i="5"/>
  <c r="Q79" i="5"/>
  <c r="P79" i="5"/>
  <c r="O79" i="5"/>
  <c r="N79" i="5"/>
  <c r="M79" i="5"/>
  <c r="L79" i="5"/>
  <c r="K79" i="5"/>
  <c r="J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T78" i="5"/>
  <c r="S78" i="5"/>
  <c r="R78" i="5"/>
  <c r="Q78" i="5"/>
  <c r="P78" i="5"/>
  <c r="O78" i="5"/>
  <c r="N78" i="5"/>
  <c r="M78" i="5"/>
  <c r="J78" i="5"/>
  <c r="H78" i="5"/>
  <c r="G78" i="5"/>
  <c r="F78" i="5"/>
  <c r="E78" i="5"/>
  <c r="B8" i="5"/>
  <c r="B43" i="5" s="1"/>
  <c r="B78" i="5" s="1"/>
  <c r="AB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Q76" i="5"/>
  <c r="P76" i="5"/>
  <c r="O76" i="5"/>
  <c r="N76" i="5"/>
  <c r="M76" i="5"/>
  <c r="L76" i="5"/>
  <c r="K76" i="5"/>
  <c r="J76" i="5"/>
  <c r="I76" i="5"/>
  <c r="H76" i="5"/>
  <c r="G76" i="5"/>
  <c r="C6" i="5"/>
  <c r="B6" i="5"/>
  <c r="AB75" i="5"/>
  <c r="AA75" i="5"/>
  <c r="Z75" i="5"/>
  <c r="Y75" i="5"/>
  <c r="X75" i="5"/>
  <c r="W75" i="5"/>
  <c r="V75" i="5"/>
  <c r="S75" i="5"/>
  <c r="R75" i="5"/>
  <c r="Q75" i="5"/>
  <c r="P75" i="5"/>
  <c r="O75" i="5"/>
  <c r="N75" i="5"/>
  <c r="M75" i="5"/>
  <c r="L75" i="5"/>
  <c r="K75" i="5"/>
  <c r="J75" i="5"/>
  <c r="G75" i="5"/>
  <c r="F75" i="5"/>
  <c r="B5" i="5"/>
  <c r="AB74" i="5"/>
  <c r="AA74" i="5"/>
  <c r="Z74" i="5"/>
  <c r="Y74" i="5"/>
  <c r="V74" i="5"/>
  <c r="U74" i="5"/>
  <c r="T74" i="5"/>
  <c r="S74" i="5"/>
  <c r="R74" i="5"/>
  <c r="Q74" i="5"/>
  <c r="P74" i="5"/>
  <c r="O74" i="5"/>
  <c r="N74" i="5"/>
  <c r="M74" i="5"/>
  <c r="J74" i="5"/>
  <c r="I74" i="5"/>
  <c r="H74" i="5"/>
  <c r="G74" i="5"/>
  <c r="F74" i="5"/>
  <c r="B4" i="5"/>
  <c r="B39" i="5" s="1"/>
  <c r="B74" i="5" s="1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 s="1"/>
  <c r="T103" i="4"/>
  <c r="H103" i="4"/>
  <c r="AA101" i="4"/>
  <c r="Z101" i="4"/>
  <c r="O101" i="4"/>
  <c r="N101" i="4"/>
  <c r="R100" i="4"/>
  <c r="Q100" i="4"/>
  <c r="F100" i="4"/>
  <c r="E100" i="4"/>
  <c r="U99" i="4"/>
  <c r="T99" i="4"/>
  <c r="I99" i="4"/>
  <c r="H99" i="4"/>
  <c r="X98" i="4"/>
  <c r="W98" i="4"/>
  <c r="L98" i="4"/>
  <c r="K98" i="4"/>
  <c r="AA97" i="4"/>
  <c r="Z97" i="4"/>
  <c r="O97" i="4"/>
  <c r="N97" i="4"/>
  <c r="R96" i="4"/>
  <c r="Q96" i="4"/>
  <c r="F96" i="4"/>
  <c r="E96" i="4"/>
  <c r="U95" i="4"/>
  <c r="T95" i="4"/>
  <c r="I95" i="4"/>
  <c r="H95" i="4"/>
  <c r="W94" i="4"/>
  <c r="K94" i="4"/>
  <c r="B93" i="4"/>
  <c r="R92" i="4"/>
  <c r="Q92" i="4"/>
  <c r="F92" i="4"/>
  <c r="E92" i="4"/>
  <c r="T91" i="4"/>
  <c r="H91" i="4"/>
  <c r="AA89" i="4"/>
  <c r="Z89" i="4"/>
  <c r="O89" i="4"/>
  <c r="N89" i="4"/>
  <c r="R88" i="4"/>
  <c r="Q88" i="4"/>
  <c r="F88" i="4"/>
  <c r="E88" i="4"/>
  <c r="U87" i="4"/>
  <c r="T87" i="4"/>
  <c r="I87" i="4"/>
  <c r="H87" i="4"/>
  <c r="X86" i="4"/>
  <c r="W86" i="4"/>
  <c r="L86" i="4"/>
  <c r="K86" i="4"/>
  <c r="AA85" i="4"/>
  <c r="Z85" i="4"/>
  <c r="O85" i="4"/>
  <c r="N85" i="4"/>
  <c r="R84" i="4"/>
  <c r="Q84" i="4"/>
  <c r="F84" i="4"/>
  <c r="E84" i="4"/>
  <c r="U83" i="4"/>
  <c r="T83" i="4"/>
  <c r="I83" i="4"/>
  <c r="H83" i="4"/>
  <c r="W82" i="4"/>
  <c r="K82" i="4"/>
  <c r="Z81" i="4"/>
  <c r="N81" i="4"/>
  <c r="B81" i="4"/>
  <c r="R80" i="4"/>
  <c r="Q80" i="4"/>
  <c r="F80" i="4"/>
  <c r="E80" i="4"/>
  <c r="T79" i="4"/>
  <c r="H79" i="4"/>
  <c r="AA77" i="4"/>
  <c r="Z77" i="4"/>
  <c r="O77" i="4"/>
  <c r="N77" i="4"/>
  <c r="R76" i="4"/>
  <c r="Q76" i="4"/>
  <c r="F76" i="4"/>
  <c r="E76" i="4"/>
  <c r="U75" i="4"/>
  <c r="T75" i="4"/>
  <c r="I75" i="4"/>
  <c r="H75" i="4"/>
  <c r="X74" i="4"/>
  <c r="W74" i="4"/>
  <c r="L74" i="4"/>
  <c r="K74" i="4"/>
  <c r="C69" i="4"/>
  <c r="B69" i="4"/>
  <c r="B104" i="4" s="1"/>
  <c r="C68" i="4"/>
  <c r="C65" i="4"/>
  <c r="B64" i="4"/>
  <c r="B99" i="4" s="1"/>
  <c r="C63" i="4"/>
  <c r="C62" i="4"/>
  <c r="C61" i="4"/>
  <c r="X94" i="4"/>
  <c r="L94" i="4"/>
  <c r="AA93" i="4"/>
  <c r="Z93" i="4"/>
  <c r="O93" i="4"/>
  <c r="N93" i="4"/>
  <c r="B58" i="4"/>
  <c r="C57" i="4"/>
  <c r="C56" i="4"/>
  <c r="C55" i="4"/>
  <c r="C54" i="4"/>
  <c r="C52" i="4"/>
  <c r="B52" i="4"/>
  <c r="B87" i="4" s="1"/>
  <c r="C51" i="4"/>
  <c r="C50" i="4"/>
  <c r="C49" i="4"/>
  <c r="C48" i="4"/>
  <c r="X82" i="4"/>
  <c r="AA81" i="4"/>
  <c r="O81" i="4"/>
  <c r="C46" i="4"/>
  <c r="B46" i="4"/>
  <c r="C45" i="4"/>
  <c r="C43" i="4"/>
  <c r="C42" i="4"/>
  <c r="C41" i="4"/>
  <c r="C40" i="4"/>
  <c r="B40" i="4"/>
  <c r="B75" i="4" s="1"/>
  <c r="C39" i="4"/>
  <c r="C34" i="4"/>
  <c r="AB103" i="4"/>
  <c r="AA103" i="4"/>
  <c r="Z103" i="4"/>
  <c r="Y103" i="4"/>
  <c r="X103" i="4"/>
  <c r="W103" i="4"/>
  <c r="V103" i="4"/>
  <c r="U103" i="4"/>
  <c r="S103" i="4"/>
  <c r="R103" i="4"/>
  <c r="Q103" i="4"/>
  <c r="P103" i="4"/>
  <c r="O103" i="4"/>
  <c r="N103" i="4"/>
  <c r="M103" i="4"/>
  <c r="L103" i="4"/>
  <c r="K103" i="4"/>
  <c r="J103" i="4"/>
  <c r="I103" i="4"/>
  <c r="G103" i="4"/>
  <c r="F103" i="4"/>
  <c r="E103" i="4"/>
  <c r="B68" i="4"/>
  <c r="B103" i="4" s="1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B67" i="4"/>
  <c r="B102" i="4" s="1"/>
  <c r="AB101" i="4"/>
  <c r="Y101" i="4"/>
  <c r="X101" i="4"/>
  <c r="W101" i="4"/>
  <c r="U101" i="4"/>
  <c r="T101" i="4"/>
  <c r="S101" i="4"/>
  <c r="R101" i="4"/>
  <c r="Q101" i="4"/>
  <c r="P101" i="4"/>
  <c r="M101" i="4"/>
  <c r="L101" i="4"/>
  <c r="K101" i="4"/>
  <c r="I101" i="4"/>
  <c r="H101" i="4"/>
  <c r="G101" i="4"/>
  <c r="F101" i="4"/>
  <c r="E10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P100" i="4"/>
  <c r="N100" i="4"/>
  <c r="M100" i="4"/>
  <c r="L100" i="4"/>
  <c r="K100" i="4"/>
  <c r="J100" i="4"/>
  <c r="I100" i="4"/>
  <c r="H100" i="4"/>
  <c r="G100" i="4"/>
  <c r="B65" i="4"/>
  <c r="B100" i="4" s="1"/>
  <c r="AB99" i="4"/>
  <c r="AA99" i="4"/>
  <c r="Z99" i="4"/>
  <c r="Y99" i="4"/>
  <c r="X99" i="4"/>
  <c r="W99" i="4"/>
  <c r="V99" i="4"/>
  <c r="S99" i="4"/>
  <c r="R99" i="4"/>
  <c r="Q99" i="4"/>
  <c r="P99" i="4"/>
  <c r="O99" i="4"/>
  <c r="N99" i="4"/>
  <c r="M99" i="4"/>
  <c r="L99" i="4"/>
  <c r="K99" i="4"/>
  <c r="J99" i="4"/>
  <c r="G99" i="4"/>
  <c r="F99" i="4"/>
  <c r="AB98" i="4"/>
  <c r="AA98" i="4"/>
  <c r="Z98" i="4"/>
  <c r="Y98" i="4"/>
  <c r="V98" i="4"/>
  <c r="U98" i="4"/>
  <c r="T98" i="4"/>
  <c r="S98" i="4"/>
  <c r="R98" i="4"/>
  <c r="Q98" i="4"/>
  <c r="P98" i="4"/>
  <c r="O98" i="4"/>
  <c r="N98" i="4"/>
  <c r="M98" i="4"/>
  <c r="J98" i="4"/>
  <c r="I98" i="4"/>
  <c r="H98" i="4"/>
  <c r="G98" i="4"/>
  <c r="F98" i="4"/>
  <c r="B63" i="4"/>
  <c r="B98" i="4" s="1"/>
  <c r="AB97" i="4"/>
  <c r="Y97" i="4"/>
  <c r="X97" i="4"/>
  <c r="W97" i="4"/>
  <c r="V97" i="4"/>
  <c r="U97" i="4"/>
  <c r="T97" i="4"/>
  <c r="S97" i="4"/>
  <c r="R97" i="4"/>
  <c r="Q97" i="4"/>
  <c r="P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P96" i="4"/>
  <c r="O96" i="4"/>
  <c r="N96" i="4"/>
  <c r="M96" i="4"/>
  <c r="L96" i="4"/>
  <c r="K96" i="4"/>
  <c r="J96" i="4"/>
  <c r="I96" i="4"/>
  <c r="H96" i="4"/>
  <c r="G96" i="4"/>
  <c r="C26" i="4"/>
  <c r="B61" i="4"/>
  <c r="B96" i="4" s="1"/>
  <c r="AB95" i="4"/>
  <c r="AA95" i="4"/>
  <c r="Z95" i="4"/>
  <c r="Y95" i="4"/>
  <c r="X95" i="4"/>
  <c r="W95" i="4"/>
  <c r="V95" i="4"/>
  <c r="S95" i="4"/>
  <c r="R95" i="4"/>
  <c r="Q95" i="4"/>
  <c r="P95" i="4"/>
  <c r="O95" i="4"/>
  <c r="N95" i="4"/>
  <c r="M95" i="4"/>
  <c r="L95" i="4"/>
  <c r="K95" i="4"/>
  <c r="J95" i="4"/>
  <c r="G95" i="4"/>
  <c r="F95" i="4"/>
  <c r="E95" i="4"/>
  <c r="B60" i="4"/>
  <c r="B95" i="4" s="1"/>
  <c r="AB94" i="4"/>
  <c r="AA94" i="4"/>
  <c r="Z94" i="4"/>
  <c r="Y94" i="4"/>
  <c r="V94" i="4"/>
  <c r="U94" i="4"/>
  <c r="T94" i="4"/>
  <c r="S94" i="4"/>
  <c r="R94" i="4"/>
  <c r="Q94" i="4"/>
  <c r="P94" i="4"/>
  <c r="N94" i="4"/>
  <c r="M94" i="4"/>
  <c r="J94" i="4"/>
  <c r="I94" i="4"/>
  <c r="H94" i="4"/>
  <c r="G94" i="4"/>
  <c r="F94" i="4"/>
  <c r="E94" i="4"/>
  <c r="B59" i="4"/>
  <c r="B94" i="4" s="1"/>
  <c r="AB93" i="4"/>
  <c r="Y93" i="4"/>
  <c r="X93" i="4"/>
  <c r="W93" i="4"/>
  <c r="V93" i="4"/>
  <c r="U93" i="4"/>
  <c r="T93" i="4"/>
  <c r="S93" i="4"/>
  <c r="R93" i="4"/>
  <c r="Q93" i="4"/>
  <c r="P93" i="4"/>
  <c r="M93" i="4"/>
  <c r="L93" i="4"/>
  <c r="K93" i="4"/>
  <c r="J93" i="4"/>
  <c r="I93" i="4"/>
  <c r="H93" i="4"/>
  <c r="G93" i="4"/>
  <c r="F93" i="4"/>
  <c r="AA92" i="4"/>
  <c r="Z92" i="4"/>
  <c r="Y92" i="4"/>
  <c r="X92" i="4"/>
  <c r="W92" i="4"/>
  <c r="V92" i="4"/>
  <c r="U92" i="4"/>
  <c r="T92" i="4"/>
  <c r="S92" i="4"/>
  <c r="O92" i="4"/>
  <c r="N92" i="4"/>
  <c r="M92" i="4"/>
  <c r="L92" i="4"/>
  <c r="K92" i="4"/>
  <c r="J92" i="4"/>
  <c r="I92" i="4"/>
  <c r="H92" i="4"/>
  <c r="G92" i="4"/>
  <c r="B57" i="4"/>
  <c r="B92" i="4" s="1"/>
  <c r="AB91" i="4"/>
  <c r="AA91" i="4"/>
  <c r="Z91" i="4"/>
  <c r="Y91" i="4"/>
  <c r="X91" i="4"/>
  <c r="W91" i="4"/>
  <c r="V91" i="4"/>
  <c r="U91" i="4"/>
  <c r="S91" i="4"/>
  <c r="Q91" i="4"/>
  <c r="P91" i="4"/>
  <c r="O91" i="4"/>
  <c r="N91" i="4"/>
  <c r="M91" i="4"/>
  <c r="L91" i="4"/>
  <c r="K91" i="4"/>
  <c r="J91" i="4"/>
  <c r="I91" i="4"/>
  <c r="G91" i="4"/>
  <c r="E91" i="4"/>
  <c r="B56" i="4"/>
  <c r="B91" i="4" s="1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B55" i="4"/>
  <c r="B90" i="4" s="1"/>
  <c r="AB89" i="4"/>
  <c r="Y89" i="4"/>
  <c r="X89" i="4"/>
  <c r="W89" i="4"/>
  <c r="V89" i="4"/>
  <c r="U89" i="4"/>
  <c r="T89" i="4"/>
  <c r="S89" i="4"/>
  <c r="R89" i="4"/>
  <c r="Q89" i="4"/>
  <c r="P89" i="4"/>
  <c r="M89" i="4"/>
  <c r="L89" i="4"/>
  <c r="K89" i="4"/>
  <c r="J89" i="4"/>
  <c r="I89" i="4"/>
  <c r="H89" i="4"/>
  <c r="G89" i="4"/>
  <c r="F89" i="4"/>
  <c r="E89" i="4"/>
  <c r="B54" i="4"/>
  <c r="B89" i="4" s="1"/>
  <c r="AB88" i="4"/>
  <c r="AA88" i="4"/>
  <c r="Z88" i="4"/>
  <c r="Y88" i="4"/>
  <c r="X88" i="4"/>
  <c r="W88" i="4"/>
  <c r="V88" i="4"/>
  <c r="U88" i="4"/>
  <c r="T88" i="4"/>
  <c r="S88" i="4"/>
  <c r="P88" i="4"/>
  <c r="N88" i="4"/>
  <c r="M88" i="4"/>
  <c r="L88" i="4"/>
  <c r="K88" i="4"/>
  <c r="J88" i="4"/>
  <c r="I88" i="4"/>
  <c r="H88" i="4"/>
  <c r="G88" i="4"/>
  <c r="B53" i="4"/>
  <c r="B88" i="4" s="1"/>
  <c r="AB87" i="4"/>
  <c r="AA87" i="4"/>
  <c r="Z87" i="4"/>
  <c r="Y87" i="4"/>
  <c r="X87" i="4"/>
  <c r="W87" i="4"/>
  <c r="V87" i="4"/>
  <c r="S87" i="4"/>
  <c r="R87" i="4"/>
  <c r="Q87" i="4"/>
  <c r="P87" i="4"/>
  <c r="O87" i="4"/>
  <c r="N87" i="4"/>
  <c r="M87" i="4"/>
  <c r="L87" i="4"/>
  <c r="K87" i="4"/>
  <c r="J87" i="4"/>
  <c r="G87" i="4"/>
  <c r="F87" i="4"/>
  <c r="AB86" i="4"/>
  <c r="AA86" i="4"/>
  <c r="Z86" i="4"/>
  <c r="Y86" i="4"/>
  <c r="V86" i="4"/>
  <c r="U86" i="4"/>
  <c r="T86" i="4"/>
  <c r="S86" i="4"/>
  <c r="R86" i="4"/>
  <c r="Q86" i="4"/>
  <c r="P86" i="4"/>
  <c r="O86" i="4"/>
  <c r="N86" i="4"/>
  <c r="M86" i="4"/>
  <c r="J86" i="4"/>
  <c r="I86" i="4"/>
  <c r="H86" i="4"/>
  <c r="G86" i="4"/>
  <c r="F86" i="4"/>
  <c r="B51" i="4"/>
  <c r="B86" i="4" s="1"/>
  <c r="AB85" i="4"/>
  <c r="Y85" i="4"/>
  <c r="X85" i="4"/>
  <c r="W85" i="4"/>
  <c r="V85" i="4"/>
  <c r="U85" i="4"/>
  <c r="T85" i="4"/>
  <c r="S85" i="4"/>
  <c r="R85" i="4"/>
  <c r="Q85" i="4"/>
  <c r="P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P84" i="4"/>
  <c r="O84" i="4"/>
  <c r="N84" i="4"/>
  <c r="M84" i="4"/>
  <c r="L84" i="4"/>
  <c r="K84" i="4"/>
  <c r="J84" i="4"/>
  <c r="I84" i="4"/>
  <c r="H84" i="4"/>
  <c r="G84" i="4"/>
  <c r="C14" i="4"/>
  <c r="B49" i="4"/>
  <c r="B84" i="4" s="1"/>
  <c r="AB83" i="4"/>
  <c r="AA83" i="4"/>
  <c r="Z83" i="4"/>
  <c r="Y83" i="4"/>
  <c r="X83" i="4"/>
  <c r="W83" i="4"/>
  <c r="V83" i="4"/>
  <c r="S83" i="4"/>
  <c r="R83" i="4"/>
  <c r="Q83" i="4"/>
  <c r="P83" i="4"/>
  <c r="O83" i="4"/>
  <c r="N83" i="4"/>
  <c r="M83" i="4"/>
  <c r="L83" i="4"/>
  <c r="K83" i="4"/>
  <c r="J83" i="4"/>
  <c r="G83" i="4"/>
  <c r="F83" i="4"/>
  <c r="E83" i="4"/>
  <c r="B48" i="4"/>
  <c r="B83" i="4" s="1"/>
  <c r="AB82" i="4"/>
  <c r="AA82" i="4"/>
  <c r="Z82" i="4"/>
  <c r="Y82" i="4"/>
  <c r="V82" i="4"/>
  <c r="U82" i="4"/>
  <c r="T82" i="4"/>
  <c r="S82" i="4"/>
  <c r="R82" i="4"/>
  <c r="Q82" i="4"/>
  <c r="P82" i="4"/>
  <c r="N82" i="4"/>
  <c r="M82" i="4"/>
  <c r="J82" i="4"/>
  <c r="I82" i="4"/>
  <c r="H82" i="4"/>
  <c r="G82" i="4"/>
  <c r="F82" i="4"/>
  <c r="E82" i="4"/>
  <c r="B47" i="4"/>
  <c r="B82" i="4" s="1"/>
  <c r="AB81" i="4"/>
  <c r="Y81" i="4"/>
  <c r="X81" i="4"/>
  <c r="W81" i="4"/>
  <c r="V81" i="4"/>
  <c r="U81" i="4"/>
  <c r="T81" i="4"/>
  <c r="S81" i="4"/>
  <c r="R81" i="4"/>
  <c r="Q81" i="4"/>
  <c r="P81" i="4"/>
  <c r="M81" i="4"/>
  <c r="L81" i="4"/>
  <c r="K81" i="4"/>
  <c r="J81" i="4"/>
  <c r="I81" i="4"/>
  <c r="H81" i="4"/>
  <c r="G81" i="4"/>
  <c r="F81" i="4"/>
  <c r="AA80" i="4"/>
  <c r="Z80" i="4"/>
  <c r="Y80" i="4"/>
  <c r="X80" i="4"/>
  <c r="W80" i="4"/>
  <c r="V80" i="4"/>
  <c r="U80" i="4"/>
  <c r="T80" i="4"/>
  <c r="S80" i="4"/>
  <c r="O80" i="4"/>
  <c r="N80" i="4"/>
  <c r="M80" i="4"/>
  <c r="L80" i="4"/>
  <c r="K80" i="4"/>
  <c r="J80" i="4"/>
  <c r="I80" i="4"/>
  <c r="H80" i="4"/>
  <c r="G80" i="4"/>
  <c r="B45" i="4"/>
  <c r="B80" i="4" s="1"/>
  <c r="AB79" i="4"/>
  <c r="AA79" i="4"/>
  <c r="Z79" i="4"/>
  <c r="Y79" i="4"/>
  <c r="X79" i="4"/>
  <c r="W79" i="4"/>
  <c r="V79" i="4"/>
  <c r="U79" i="4"/>
  <c r="S79" i="4"/>
  <c r="Q79" i="4"/>
  <c r="P79" i="4"/>
  <c r="O79" i="4"/>
  <c r="N79" i="4"/>
  <c r="M79" i="4"/>
  <c r="L79" i="4"/>
  <c r="K79" i="4"/>
  <c r="J79" i="4"/>
  <c r="I79" i="4"/>
  <c r="G79" i="4"/>
  <c r="E79" i="4"/>
  <c r="B44" i="4"/>
  <c r="B79" i="4" s="1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B43" i="4"/>
  <c r="B78" i="4" s="1"/>
  <c r="AB77" i="4"/>
  <c r="Y77" i="4"/>
  <c r="X77" i="4"/>
  <c r="W77" i="4"/>
  <c r="V77" i="4"/>
  <c r="U77" i="4"/>
  <c r="T77" i="4"/>
  <c r="S77" i="4"/>
  <c r="R77" i="4"/>
  <c r="Q77" i="4"/>
  <c r="P77" i="4"/>
  <c r="M77" i="4"/>
  <c r="L77" i="4"/>
  <c r="K77" i="4"/>
  <c r="J77" i="4"/>
  <c r="I77" i="4"/>
  <c r="H77" i="4"/>
  <c r="G77" i="4"/>
  <c r="F77" i="4"/>
  <c r="E77" i="4"/>
  <c r="B42" i="4"/>
  <c r="B77" i="4" s="1"/>
  <c r="AB76" i="4"/>
  <c r="AA76" i="4"/>
  <c r="Z76" i="4"/>
  <c r="Y76" i="4"/>
  <c r="X76" i="4"/>
  <c r="W76" i="4"/>
  <c r="V76" i="4"/>
  <c r="U76" i="4"/>
  <c r="T76" i="4"/>
  <c r="S76" i="4"/>
  <c r="P76" i="4"/>
  <c r="N76" i="4"/>
  <c r="M76" i="4"/>
  <c r="L76" i="4"/>
  <c r="K76" i="4"/>
  <c r="J76" i="4"/>
  <c r="I76" i="4"/>
  <c r="H76" i="4"/>
  <c r="G76" i="4"/>
  <c r="B41" i="4"/>
  <c r="B76" i="4" s="1"/>
  <c r="AB75" i="4"/>
  <c r="AA75" i="4"/>
  <c r="Z75" i="4"/>
  <c r="Y75" i="4"/>
  <c r="X75" i="4"/>
  <c r="W75" i="4"/>
  <c r="V75" i="4"/>
  <c r="S75" i="4"/>
  <c r="R75" i="4"/>
  <c r="Q75" i="4"/>
  <c r="P75" i="4"/>
  <c r="O75" i="4"/>
  <c r="N75" i="4"/>
  <c r="M75" i="4"/>
  <c r="L75" i="4"/>
  <c r="K75" i="4"/>
  <c r="J75" i="4"/>
  <c r="G75" i="4"/>
  <c r="F75" i="4"/>
  <c r="AB74" i="4"/>
  <c r="AA74" i="4"/>
  <c r="Z74" i="4"/>
  <c r="Y74" i="4"/>
  <c r="V74" i="4"/>
  <c r="U74" i="4"/>
  <c r="T74" i="4"/>
  <c r="S74" i="4"/>
  <c r="R74" i="4"/>
  <c r="Q74" i="4"/>
  <c r="P74" i="4"/>
  <c r="O74" i="4"/>
  <c r="N74" i="4"/>
  <c r="M74" i="4"/>
  <c r="J74" i="4"/>
  <c r="I74" i="4"/>
  <c r="H74" i="4"/>
  <c r="G74" i="4"/>
  <c r="F7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0" i="5" l="1"/>
  <c r="C80" i="5"/>
  <c r="D88" i="5"/>
  <c r="C88" i="5"/>
  <c r="C89" i="5"/>
  <c r="D92" i="5"/>
  <c r="C92" i="5"/>
  <c r="U78" i="5"/>
  <c r="D104" i="5"/>
  <c r="C104" i="5"/>
  <c r="D83" i="5"/>
  <c r="C83" i="5"/>
  <c r="C23" i="5"/>
  <c r="F93" i="5"/>
  <c r="C24" i="5"/>
  <c r="E76" i="5"/>
  <c r="D96" i="5"/>
  <c r="C96" i="5"/>
  <c r="D101" i="5"/>
  <c r="C101" i="5"/>
  <c r="C4" i="5"/>
  <c r="C14" i="5"/>
  <c r="D94" i="5"/>
  <c r="C94" i="5"/>
  <c r="C60" i="5"/>
  <c r="C64" i="5"/>
  <c r="C65" i="5"/>
  <c r="C66" i="5"/>
  <c r="C67" i="5"/>
  <c r="C68" i="5"/>
  <c r="I78" i="5"/>
  <c r="C78" i="5" s="1"/>
  <c r="D82" i="5"/>
  <c r="C82" i="5"/>
  <c r="D93" i="5"/>
  <c r="C93" i="5"/>
  <c r="D103" i="5"/>
  <c r="C103" i="5"/>
  <c r="C58" i="5"/>
  <c r="C5" i="5"/>
  <c r="C15" i="5"/>
  <c r="D95" i="5"/>
  <c r="C95" i="5"/>
  <c r="C11" i="5"/>
  <c r="F81" i="5"/>
  <c r="D81" i="5" s="1"/>
  <c r="D102" i="5"/>
  <c r="C102" i="5"/>
  <c r="C16" i="5"/>
  <c r="C26" i="5"/>
  <c r="N99" i="5"/>
  <c r="Z99" i="5"/>
  <c r="H84" i="5"/>
  <c r="C84" i="5" s="1"/>
  <c r="T84" i="5"/>
  <c r="G85" i="5"/>
  <c r="S85" i="5"/>
  <c r="D87" i="5"/>
  <c r="C87" i="5"/>
  <c r="C27" i="5"/>
  <c r="P98" i="5"/>
  <c r="AB98" i="5"/>
  <c r="O99" i="5"/>
  <c r="AA99" i="5"/>
  <c r="M100" i="5"/>
  <c r="D100" i="5" s="1"/>
  <c r="Y100" i="5"/>
  <c r="C40" i="5"/>
  <c r="C70" i="5" s="1"/>
  <c r="C46" i="5"/>
  <c r="D91" i="5"/>
  <c r="C91" i="5"/>
  <c r="D77" i="5"/>
  <c r="I84" i="5"/>
  <c r="U84" i="5"/>
  <c r="F87" i="5"/>
  <c r="C17" i="5"/>
  <c r="C28" i="5"/>
  <c r="C77" i="5"/>
  <c r="D99" i="5"/>
  <c r="C99" i="5"/>
  <c r="C41" i="5"/>
  <c r="C44" i="5"/>
  <c r="D79" i="5"/>
  <c r="C79" i="5"/>
  <c r="D89" i="5"/>
  <c r="F99" i="5"/>
  <c r="C29" i="5"/>
  <c r="C49" i="5"/>
  <c r="C10" i="5"/>
  <c r="D90" i="5"/>
  <c r="C90" i="5"/>
  <c r="C43" i="5"/>
  <c r="C47" i="5"/>
  <c r="C50" i="5"/>
  <c r="C7" i="5"/>
  <c r="C13" i="5"/>
  <c r="C19" i="5"/>
  <c r="C25" i="5"/>
  <c r="C31" i="5"/>
  <c r="E85" i="5"/>
  <c r="E97" i="5"/>
  <c r="C8" i="5"/>
  <c r="C20" i="5"/>
  <c r="C32" i="5"/>
  <c r="C9" i="5"/>
  <c r="C21" i="5"/>
  <c r="C33" i="5"/>
  <c r="E74" i="5"/>
  <c r="E86" i="5"/>
  <c r="E98" i="5"/>
  <c r="E75" i="5"/>
  <c r="D88" i="4"/>
  <c r="C88" i="4"/>
  <c r="C4" i="4"/>
  <c r="C6" i="4"/>
  <c r="O76" i="4"/>
  <c r="D76" i="4" s="1"/>
  <c r="C16" i="4"/>
  <c r="O88" i="4"/>
  <c r="C18" i="4"/>
  <c r="C28" i="4"/>
  <c r="O100" i="4"/>
  <c r="C30" i="4"/>
  <c r="D100" i="4"/>
  <c r="C5" i="4"/>
  <c r="E75" i="4"/>
  <c r="C17" i="4"/>
  <c r="E87" i="4"/>
  <c r="C29" i="4"/>
  <c r="E99" i="4"/>
  <c r="C77" i="4"/>
  <c r="D77" i="4"/>
  <c r="C89" i="4"/>
  <c r="D89" i="4"/>
  <c r="D78" i="4"/>
  <c r="C78" i="4"/>
  <c r="D90" i="4"/>
  <c r="C90" i="4"/>
  <c r="D102" i="4"/>
  <c r="C102" i="4"/>
  <c r="C53" i="4"/>
  <c r="C58" i="4"/>
  <c r="C60" i="4"/>
  <c r="C76" i="4"/>
  <c r="P80" i="4"/>
  <c r="D80" i="4" s="1"/>
  <c r="AB80" i="4"/>
  <c r="P92" i="4"/>
  <c r="C92" i="4" s="1"/>
  <c r="AB92" i="4"/>
  <c r="D103" i="4"/>
  <c r="C103" i="4"/>
  <c r="C64" i="4"/>
  <c r="F79" i="4"/>
  <c r="D79" i="4" s="1"/>
  <c r="R79" i="4"/>
  <c r="C79" i="4" s="1"/>
  <c r="C10" i="4"/>
  <c r="O82" i="4"/>
  <c r="C12" i="4"/>
  <c r="F91" i="4"/>
  <c r="D91" i="4" s="1"/>
  <c r="R91" i="4"/>
  <c r="C22" i="4"/>
  <c r="C24" i="4"/>
  <c r="O94" i="4"/>
  <c r="C47" i="4"/>
  <c r="L82" i="4"/>
  <c r="D82" i="4" s="1"/>
  <c r="C59" i="4"/>
  <c r="C66" i="4"/>
  <c r="C67" i="4"/>
  <c r="D84" i="4"/>
  <c r="C84" i="4"/>
  <c r="C11" i="4"/>
  <c r="E81" i="4"/>
  <c r="C23" i="4"/>
  <c r="E93" i="4"/>
  <c r="C82" i="4"/>
  <c r="D94" i="4"/>
  <c r="C94" i="4"/>
  <c r="J101" i="4"/>
  <c r="C101" i="4" s="1"/>
  <c r="V101" i="4"/>
  <c r="D96" i="4"/>
  <c r="D83" i="4"/>
  <c r="C83" i="4"/>
  <c r="D95" i="4"/>
  <c r="C95" i="4"/>
  <c r="C44" i="4"/>
  <c r="C70" i="4" s="1"/>
  <c r="C7" i="4"/>
  <c r="C13" i="4"/>
  <c r="C19" i="4"/>
  <c r="C25" i="4"/>
  <c r="C31" i="4"/>
  <c r="E85" i="4"/>
  <c r="E97" i="4"/>
  <c r="C8" i="4"/>
  <c r="C20" i="4"/>
  <c r="C32" i="4"/>
  <c r="E74" i="4"/>
  <c r="E86" i="4"/>
  <c r="E98" i="4"/>
  <c r="C9" i="4"/>
  <c r="C21" i="4"/>
  <c r="C33" i="4"/>
  <c r="C96" i="4"/>
  <c r="C100" i="4"/>
  <c r="C104" i="4"/>
  <c r="D85" i="5" l="1"/>
  <c r="C85" i="5"/>
  <c r="D84" i="5"/>
  <c r="D76" i="5"/>
  <c r="C76" i="5"/>
  <c r="D78" i="5"/>
  <c r="D75" i="5"/>
  <c r="C75" i="5"/>
  <c r="D98" i="5"/>
  <c r="C98" i="5"/>
  <c r="C81" i="5"/>
  <c r="D97" i="5"/>
  <c r="C97" i="5"/>
  <c r="D86" i="5"/>
  <c r="C86" i="5"/>
  <c r="C100" i="5"/>
  <c r="D74" i="5"/>
  <c r="C74" i="5"/>
  <c r="C35" i="5"/>
  <c r="C35" i="4"/>
  <c r="D75" i="4"/>
  <c r="C75" i="4"/>
  <c r="D98" i="4"/>
  <c r="C98" i="4"/>
  <c r="C80" i="4"/>
  <c r="D101" i="4"/>
  <c r="D86" i="4"/>
  <c r="C86" i="4"/>
  <c r="D92" i="4"/>
  <c r="D74" i="4"/>
  <c r="C74" i="4"/>
  <c r="C93" i="4"/>
  <c r="D93" i="4"/>
  <c r="C81" i="4"/>
  <c r="D81" i="4"/>
  <c r="D97" i="4"/>
  <c r="C97" i="4"/>
  <c r="D99" i="4"/>
  <c r="C99" i="4"/>
  <c r="C85" i="4"/>
  <c r="D85" i="4"/>
  <c r="C91" i="4"/>
  <c r="D87" i="4"/>
  <c r="C87" i="4"/>
</calcChain>
</file>

<file path=xl/sharedStrings.xml><?xml version="1.0" encoding="utf-8"?>
<sst xmlns="http://schemas.openxmlformats.org/spreadsheetml/2006/main" count="590" uniqueCount="79">
  <si>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</si>
  <si>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</si>
  <si>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</si>
  <si>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</si>
  <si>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</si>
  <si>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</si>
  <si>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</si>
  <si>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</si>
  <si>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</si>
  <si>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</si>
  <si>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</si>
  <si>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</si>
  <si>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</si>
  <si>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</si>
  <si>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</si>
  <si>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</si>
  <si>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</si>
  <si>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</si>
  <si>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</si>
  <si>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</si>
  <si>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</si>
  <si>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</si>
  <si>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</si>
  <si>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</si>
  <si>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</si>
  <si>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</si>
  <si>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</si>
  <si>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</si>
  <si>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</si>
  <si>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</si>
  <si>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</si>
  <si>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</si>
  <si>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</si>
  <si>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</si>
  <si>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</si>
  <si>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</si>
  <si>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</si>
  <si>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</si>
  <si>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-</t>
  </si>
  <si>
    <t>Area Control Error (MWh/h)</t>
  </si>
  <si>
    <t>Вкупно</t>
  </si>
  <si>
    <t>Цена на порамнување €/MWh - Ноември 2021</t>
  </si>
  <si>
    <t>01.11.2021</t>
  </si>
  <si>
    <t>02.11.2021</t>
  </si>
  <si>
    <t>03.11.2021</t>
  </si>
  <si>
    <t>04.11.2021</t>
  </si>
  <si>
    <t>05.11.2021</t>
  </si>
  <si>
    <t>06.11.2021</t>
  </si>
  <si>
    <t>07.11.2021</t>
  </si>
  <si>
    <t>08.11.2021</t>
  </si>
  <si>
    <t>09.11.2021</t>
  </si>
  <si>
    <t>10.11.2021</t>
  </si>
  <si>
    <t>11.11.2021</t>
  </si>
  <si>
    <t>12.11.2021</t>
  </si>
  <si>
    <t>13.11.2021</t>
  </si>
  <si>
    <t>14.11.2021</t>
  </si>
  <si>
    <t>15.11.2021</t>
  </si>
  <si>
    <t>16.11.2021</t>
  </si>
  <si>
    <t>17.11.2021</t>
  </si>
  <si>
    <t>18.11.2021</t>
  </si>
  <si>
    <t>19.11.2021</t>
  </si>
  <si>
    <t>20.11.2021</t>
  </si>
  <si>
    <t>21.11.2021</t>
  </si>
  <si>
    <t>22.11.2021</t>
  </si>
  <si>
    <t>23.11.2021</t>
  </si>
  <si>
    <t>24.11.2021</t>
  </si>
  <si>
    <t>25.11.2021</t>
  </si>
  <si>
    <t>26.11.2021</t>
  </si>
  <si>
    <t>27.11.2021</t>
  </si>
  <si>
    <t>28.11.2021</t>
  </si>
  <si>
    <t>29.11.2021</t>
  </si>
  <si>
    <t>30.11.2021</t>
  </si>
  <si>
    <t>Цена на порамнување МКД/MWh - Ноември 2021</t>
  </si>
  <si>
    <t>Ангажирана aFRR регулација за нагоре - Ноември 2021</t>
  </si>
  <si>
    <t>Ангажирана aFRR регулација за надолу - Ноември 2021</t>
  </si>
  <si>
    <t>Вкупно ангажирана aFRR регулација - Ноември 2021</t>
  </si>
  <si>
    <t>Ангажирана mFRR регулација за нагоре - Ноември 2021</t>
  </si>
  <si>
    <t>Ангажирана mFRR регулација за надолу - Ноември 2021</t>
  </si>
  <si>
    <t>Вкупно ангажирана mFRR регулација - Ноември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</si>
</sst>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43" xfId="0" applyNumberFormat="1" applyFont="1" applyFill="1" applyBorder="1" applyAlignment="1">
      <alignment horizontal="center" vertical="center"/>
    </xf>
    <xf numFmtId="4" fontId="17" fillId="2" borderId="44" xfId="0" applyNumberFormat="1" applyFont="1" applyFill="1" applyBorder="1" applyAlignment="1">
      <alignment horizontal="center" vertical="center"/>
    </xf>
    <xf numFmtId="4" fontId="17" fillId="2" borderId="45" xfId="0" applyNumberFormat="1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2" fontId="1" fillId="4" borderId="50" xfId="0" applyNumberFormat="1" applyFont="1" applyFill="1" applyBorder="1" applyAlignment="1">
      <alignment horizontal="center" vertical="center"/>
    </xf>
    <xf numFmtId="2" fontId="16" fillId="4" borderId="51" xfId="0" applyNumberFormat="1" applyFont="1" applyFill="1" applyBorder="1" applyAlignment="1">
      <alignment horizontal="center" vertical="center" wrapText="1"/>
    </xf>
    <xf numFmtId="2" fontId="16" fillId="4" borderId="52" xfId="0" applyNumberFormat="1" applyFont="1" applyFill="1" applyBorder="1" applyAlignment="1">
      <alignment horizontal="center" vertical="center" wrapText="1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58" xfId="0" applyNumberFormat="1" applyFont="1" applyFill="1" applyBorder="1" applyAlignment="1">
      <alignment horizontal="center" vertical="center"/>
    </xf>
    <xf numFmtId="2" fontId="16" fillId="4" borderId="59" xfId="0" applyNumberFormat="1" applyFont="1" applyFill="1" applyBorder="1" applyAlignment="1">
      <alignment horizontal="center" vertical="center" wrapText="1"/>
    </xf>
    <xf numFmtId="2" fontId="16" fillId="4" borderId="6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61" xfId="0" applyNumberFormat="1" applyFont="1" applyFill="1" applyBorder="1" applyAlignment="1">
      <alignment horizontal="center" vertical="center" wrapText="1"/>
    </xf>
    <xf numFmtId="2" fontId="16" fillId="4" borderId="6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11.Noemvri%202021/Izvestaj_Noemvri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Noemvri_2021"/>
    </sheetNames>
    <sheetDataSet>
      <sheetData sheetId="0"/>
      <sheetData sheetId="1">
        <row r="3">
          <cell r="D3" t="str">
            <v>Ноември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32BB-4230-44C6-9782-D01BBD29E5C2}">
  <sheetPr codeName="Sheet2"/>
  <dimension ref="A2:AB137"/>
  <sheetViews>
    <sheetView tabSelected="1" zoomScale="55" zoomScaleNormal="55" workbookViewId="0">
      <selection activeCell="AI107" sqref="AI107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0" t="s">
        <v>0</v>
      </c>
      <c r="C2" s="72" t="s">
        <v>1</v>
      </c>
      <c r="D2" s="74" t="s">
        <v>41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1:28" ht="18.7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6" t="s">
        <v>42</v>
      </c>
      <c r="C4" s="6" t="s">
        <v>26</v>
      </c>
      <c r="D4" s="7">
        <v>146.32</v>
      </c>
      <c r="E4" s="7">
        <v>145.44</v>
      </c>
      <c r="F4" s="7">
        <v>0</v>
      </c>
      <c r="G4" s="7">
        <v>0</v>
      </c>
      <c r="H4" s="7">
        <v>0</v>
      </c>
      <c r="I4" s="7">
        <v>0</v>
      </c>
      <c r="J4" s="7">
        <v>210.15</v>
      </c>
      <c r="K4" s="7">
        <v>306.76</v>
      </c>
      <c r="L4" s="7">
        <v>0</v>
      </c>
      <c r="M4" s="7">
        <v>0</v>
      </c>
      <c r="N4" s="7">
        <v>240.11</v>
      </c>
      <c r="O4" s="7">
        <v>223.54784082535005</v>
      </c>
      <c r="P4" s="7">
        <v>221.83334600760458</v>
      </c>
      <c r="Q4" s="7">
        <v>222.74358164775529</v>
      </c>
      <c r="R4" s="7">
        <v>278.85000000000002</v>
      </c>
      <c r="S4" s="7">
        <v>374.27</v>
      </c>
      <c r="T4" s="7">
        <v>384.12</v>
      </c>
      <c r="U4" s="7">
        <v>425.26999999999992</v>
      </c>
      <c r="V4" s="7">
        <v>417.77</v>
      </c>
      <c r="W4" s="7">
        <v>353.79</v>
      </c>
      <c r="X4" s="7">
        <v>359.27</v>
      </c>
      <c r="Y4" s="7">
        <v>304.16000000000003</v>
      </c>
      <c r="Z4" s="7">
        <v>299.20999999999998</v>
      </c>
      <c r="AA4" s="8">
        <v>236.25</v>
      </c>
    </row>
    <row r="5" spans="1:28" ht="15.75" customHeight="1" x14ac:dyDescent="0.25">
      <c r="A5" s="5"/>
      <c r="B5" s="67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7"/>
      <c r="C6" s="6" t="s">
        <v>28</v>
      </c>
      <c r="D6" s="7">
        <v>0</v>
      </c>
      <c r="E6" s="7">
        <v>0</v>
      </c>
      <c r="F6" s="7">
        <v>49.2</v>
      </c>
      <c r="G6" s="7">
        <v>46.65</v>
      </c>
      <c r="H6" s="7">
        <v>56.28</v>
      </c>
      <c r="I6" s="7">
        <v>77.55</v>
      </c>
      <c r="J6" s="7">
        <v>0</v>
      </c>
      <c r="K6" s="7">
        <v>0</v>
      </c>
      <c r="L6" s="7">
        <v>101.35</v>
      </c>
      <c r="M6" s="7">
        <v>88.96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8"/>
      <c r="C7" s="9" t="s">
        <v>29</v>
      </c>
      <c r="D7" s="10">
        <v>0</v>
      </c>
      <c r="E7" s="10">
        <v>0</v>
      </c>
      <c r="F7" s="10">
        <v>147.59</v>
      </c>
      <c r="G7" s="10">
        <v>139.94</v>
      </c>
      <c r="H7" s="10">
        <v>168.83</v>
      </c>
      <c r="I7" s="10">
        <v>232.64</v>
      </c>
      <c r="J7" s="10">
        <v>0</v>
      </c>
      <c r="K7" s="10">
        <v>0</v>
      </c>
      <c r="L7" s="10">
        <v>304.05</v>
      </c>
      <c r="M7" s="10">
        <v>266.87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6" t="s">
        <v>43</v>
      </c>
      <c r="C8" s="6" t="s">
        <v>26</v>
      </c>
      <c r="D8" s="7">
        <v>217.5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281.8775</v>
      </c>
      <c r="L8" s="7">
        <v>305.46666666666664</v>
      </c>
      <c r="M8" s="7">
        <v>316.43453183520603</v>
      </c>
      <c r="N8" s="7">
        <v>332.61</v>
      </c>
      <c r="O8" s="7">
        <v>311.70835489833644</v>
      </c>
      <c r="P8" s="7">
        <v>298.88135309278351</v>
      </c>
      <c r="Q8" s="7">
        <v>306.27700536968194</v>
      </c>
      <c r="R8" s="7">
        <v>337.37000000000006</v>
      </c>
      <c r="S8" s="7">
        <v>345.45</v>
      </c>
      <c r="T8" s="7">
        <v>373.4</v>
      </c>
      <c r="U8" s="7">
        <v>448.46</v>
      </c>
      <c r="V8" s="7">
        <v>450</v>
      </c>
      <c r="W8" s="7">
        <v>419.99999999999994</v>
      </c>
      <c r="X8" s="7">
        <v>346.5</v>
      </c>
      <c r="Y8" s="7">
        <v>0</v>
      </c>
      <c r="Z8" s="7">
        <v>269.99</v>
      </c>
      <c r="AA8" s="8">
        <v>250.5</v>
      </c>
    </row>
    <row r="9" spans="1:28" x14ac:dyDescent="0.25">
      <c r="A9" s="5"/>
      <c r="B9" s="67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100.5</v>
      </c>
      <c r="Z9" s="7">
        <v>0</v>
      </c>
      <c r="AA9" s="8">
        <v>0</v>
      </c>
    </row>
    <row r="10" spans="1:28" x14ac:dyDescent="0.25">
      <c r="A10" s="5"/>
      <c r="B10" s="67"/>
      <c r="C10" s="6" t="s">
        <v>28</v>
      </c>
      <c r="D10" s="7">
        <v>0</v>
      </c>
      <c r="E10" s="7">
        <v>65.98</v>
      </c>
      <c r="F10" s="7">
        <v>64.459999999999994</v>
      </c>
      <c r="G10" s="7">
        <v>55.6</v>
      </c>
      <c r="H10" s="7">
        <v>61.76</v>
      </c>
      <c r="I10" s="7">
        <v>77.62</v>
      </c>
      <c r="J10" s="7">
        <v>93.75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8"/>
      <c r="C11" s="9" t="s">
        <v>29</v>
      </c>
      <c r="D11" s="10">
        <v>0</v>
      </c>
      <c r="E11" s="10">
        <v>197.93</v>
      </c>
      <c r="F11" s="10">
        <v>193.38</v>
      </c>
      <c r="G11" s="10">
        <v>166.8</v>
      </c>
      <c r="H11" s="10">
        <v>185.27</v>
      </c>
      <c r="I11" s="10">
        <v>232.86</v>
      </c>
      <c r="J11" s="10">
        <v>281.24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6" t="s">
        <v>44</v>
      </c>
      <c r="C12" s="6" t="s">
        <v>26</v>
      </c>
      <c r="D12" s="7">
        <v>220.02000000000004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299.11666666666667</v>
      </c>
      <c r="M12" s="7">
        <v>284.81615384615384</v>
      </c>
      <c r="N12" s="7">
        <v>269.90615384615387</v>
      </c>
      <c r="O12" s="7">
        <v>277.23666666666668</v>
      </c>
      <c r="P12" s="7">
        <v>268.05666666666667</v>
      </c>
      <c r="Q12" s="7">
        <v>274.43666666666667</v>
      </c>
      <c r="R12" s="7">
        <v>309.88492884864166</v>
      </c>
      <c r="S12" s="7">
        <v>340.92</v>
      </c>
      <c r="T12" s="7">
        <v>0</v>
      </c>
      <c r="U12" s="7">
        <v>386.99</v>
      </c>
      <c r="V12" s="7">
        <v>0</v>
      </c>
      <c r="W12" s="7">
        <v>0</v>
      </c>
      <c r="X12" s="7">
        <v>0</v>
      </c>
      <c r="Y12" s="7">
        <v>275.45</v>
      </c>
      <c r="Z12" s="7">
        <v>248.88</v>
      </c>
      <c r="AA12" s="8">
        <v>217.61000000000004</v>
      </c>
    </row>
    <row r="13" spans="1:28" x14ac:dyDescent="0.25">
      <c r="A13" s="5"/>
      <c r="B13" s="67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117.49</v>
      </c>
      <c r="U13" s="7">
        <v>0</v>
      </c>
      <c r="V13" s="7">
        <v>137.16999999999999</v>
      </c>
      <c r="W13" s="7">
        <v>120.61</v>
      </c>
      <c r="X13" s="7">
        <v>110.01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7"/>
      <c r="C14" s="6" t="s">
        <v>28</v>
      </c>
      <c r="D14" s="7">
        <v>0</v>
      </c>
      <c r="E14" s="7">
        <v>71.540000000000006</v>
      </c>
      <c r="F14" s="7">
        <v>70.13</v>
      </c>
      <c r="G14" s="7">
        <v>65.42</v>
      </c>
      <c r="H14" s="7">
        <v>65.02</v>
      </c>
      <c r="I14" s="7">
        <v>69.349999999999994</v>
      </c>
      <c r="J14" s="7">
        <v>84.98</v>
      </c>
      <c r="K14" s="7">
        <v>102.77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8"/>
      <c r="C15" s="9" t="s">
        <v>29</v>
      </c>
      <c r="D15" s="10">
        <v>0</v>
      </c>
      <c r="E15" s="10">
        <v>214.62</v>
      </c>
      <c r="F15" s="10">
        <v>210.38</v>
      </c>
      <c r="G15" s="10">
        <v>196.26</v>
      </c>
      <c r="H15" s="10">
        <v>195.05</v>
      </c>
      <c r="I15" s="10">
        <v>208.05</v>
      </c>
      <c r="J15" s="10">
        <v>254.93</v>
      </c>
      <c r="K15" s="10">
        <v>308.31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6" t="s">
        <v>45</v>
      </c>
      <c r="C16" s="6" t="s">
        <v>26</v>
      </c>
      <c r="D16" s="7">
        <v>248.09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7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100.49</v>
      </c>
      <c r="O17" s="7">
        <v>99.51</v>
      </c>
      <c r="P17" s="7">
        <v>106</v>
      </c>
      <c r="Q17" s="7">
        <v>111.14</v>
      </c>
      <c r="R17" s="7">
        <v>69.912660479505035</v>
      </c>
      <c r="S17" s="7">
        <v>71.246399999999994</v>
      </c>
      <c r="T17" s="7">
        <v>79.559056603773584</v>
      </c>
      <c r="U17" s="7">
        <v>85.01639999999999</v>
      </c>
      <c r="V17" s="7">
        <v>87.27600000000001</v>
      </c>
      <c r="W17" s="7">
        <v>89.463304680038206</v>
      </c>
      <c r="X17" s="7">
        <v>104.69</v>
      </c>
      <c r="Y17" s="7">
        <v>97.589999999999989</v>
      </c>
      <c r="Z17" s="7">
        <v>95.5</v>
      </c>
      <c r="AA17" s="8">
        <v>54.027037773359844</v>
      </c>
    </row>
    <row r="18" spans="1:27" x14ac:dyDescent="0.25">
      <c r="B18" s="67"/>
      <c r="C18" s="6" t="s">
        <v>28</v>
      </c>
      <c r="D18" s="7">
        <v>0</v>
      </c>
      <c r="E18" s="7">
        <v>76.260000000000005</v>
      </c>
      <c r="F18" s="7">
        <v>72.94</v>
      </c>
      <c r="G18" s="7">
        <v>71.53</v>
      </c>
      <c r="H18" s="7">
        <v>72.69</v>
      </c>
      <c r="I18" s="7">
        <v>79.81</v>
      </c>
      <c r="J18" s="7">
        <v>91.89</v>
      </c>
      <c r="K18" s="7">
        <v>105.4</v>
      </c>
      <c r="L18" s="7">
        <v>106.89</v>
      </c>
      <c r="M18" s="7">
        <v>101.67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8"/>
      <c r="C19" s="9" t="s">
        <v>29</v>
      </c>
      <c r="D19" s="10">
        <v>0</v>
      </c>
      <c r="E19" s="10">
        <v>228.77</v>
      </c>
      <c r="F19" s="10">
        <v>218.81</v>
      </c>
      <c r="G19" s="10">
        <v>214.59</v>
      </c>
      <c r="H19" s="10">
        <v>218.07</v>
      </c>
      <c r="I19" s="10">
        <v>239.42</v>
      </c>
      <c r="J19" s="10">
        <v>275.66000000000003</v>
      </c>
      <c r="K19" s="10">
        <v>316.2</v>
      </c>
      <c r="L19" s="10">
        <v>320.66000000000003</v>
      </c>
      <c r="M19" s="10">
        <v>305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6" t="s">
        <v>46</v>
      </c>
      <c r="C20" s="6" t="s">
        <v>26</v>
      </c>
      <c r="D20" s="7">
        <v>211.58000000000004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210.63</v>
      </c>
    </row>
    <row r="21" spans="1:27" x14ac:dyDescent="0.25">
      <c r="B21" s="67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106.50000000000001</v>
      </c>
      <c r="S21" s="7">
        <v>103.75</v>
      </c>
      <c r="T21" s="7">
        <v>72.629943564822085</v>
      </c>
      <c r="U21" s="7">
        <v>79.975059445178331</v>
      </c>
      <c r="V21" s="7">
        <v>68.466399999999993</v>
      </c>
      <c r="W21" s="7">
        <v>60.086400000000005</v>
      </c>
      <c r="X21" s="7">
        <v>95.7</v>
      </c>
      <c r="Y21" s="7">
        <v>55.492428502181284</v>
      </c>
      <c r="Z21" s="7">
        <v>71.94</v>
      </c>
      <c r="AA21" s="8">
        <v>0</v>
      </c>
    </row>
    <row r="22" spans="1:27" x14ac:dyDescent="0.25">
      <c r="B22" s="67"/>
      <c r="C22" s="6" t="s">
        <v>28</v>
      </c>
      <c r="D22" s="7">
        <v>0</v>
      </c>
      <c r="E22" s="7">
        <v>55.55</v>
      </c>
      <c r="F22" s="7">
        <v>54.98</v>
      </c>
      <c r="G22" s="7">
        <v>59.7</v>
      </c>
      <c r="H22" s="7">
        <v>52.5</v>
      </c>
      <c r="I22" s="7">
        <v>74.55</v>
      </c>
      <c r="J22" s="7">
        <v>90.56</v>
      </c>
      <c r="K22" s="7">
        <v>106.1</v>
      </c>
      <c r="L22" s="7">
        <v>118.51</v>
      </c>
      <c r="M22" s="7">
        <v>108.89</v>
      </c>
      <c r="N22" s="7">
        <v>112.98</v>
      </c>
      <c r="O22" s="7">
        <v>111.96</v>
      </c>
      <c r="P22" s="7">
        <v>100.46</v>
      </c>
      <c r="Q22" s="7">
        <v>99.98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8"/>
      <c r="C23" s="9" t="s">
        <v>29</v>
      </c>
      <c r="D23" s="10">
        <v>0</v>
      </c>
      <c r="E23" s="10">
        <v>166.64</v>
      </c>
      <c r="F23" s="10">
        <v>164.93</v>
      </c>
      <c r="G23" s="10">
        <v>179.09</v>
      </c>
      <c r="H23" s="10">
        <v>157.5</v>
      </c>
      <c r="I23" s="10">
        <v>223.64</v>
      </c>
      <c r="J23" s="10">
        <v>271.67</v>
      </c>
      <c r="K23" s="10">
        <v>318.3</v>
      </c>
      <c r="L23" s="10">
        <v>355.52</v>
      </c>
      <c r="M23" s="10">
        <v>326.67</v>
      </c>
      <c r="N23" s="10">
        <v>338.94</v>
      </c>
      <c r="O23" s="10">
        <v>335.87</v>
      </c>
      <c r="P23" s="10">
        <v>301.38</v>
      </c>
      <c r="Q23" s="10">
        <v>299.94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6" t="s">
        <v>47</v>
      </c>
      <c r="C24" s="6" t="s">
        <v>26</v>
      </c>
      <c r="D24" s="7">
        <v>208.04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216.56</v>
      </c>
      <c r="N24" s="7">
        <v>0</v>
      </c>
      <c r="O24" s="7">
        <v>0</v>
      </c>
      <c r="P24" s="7">
        <v>0</v>
      </c>
      <c r="Q24" s="7">
        <v>0</v>
      </c>
      <c r="R24" s="7">
        <v>240.48</v>
      </c>
      <c r="S24" s="7">
        <v>250.29</v>
      </c>
      <c r="T24" s="7">
        <v>251.01</v>
      </c>
      <c r="U24" s="7">
        <v>328.53</v>
      </c>
      <c r="V24" s="7">
        <v>284.99</v>
      </c>
      <c r="W24" s="7">
        <v>297.86</v>
      </c>
      <c r="X24" s="7">
        <v>269.18</v>
      </c>
      <c r="Y24" s="7">
        <v>218.18000000000004</v>
      </c>
      <c r="Z24" s="7">
        <v>244.47</v>
      </c>
      <c r="AA24" s="8">
        <v>179.18</v>
      </c>
    </row>
    <row r="25" spans="1:27" x14ac:dyDescent="0.25">
      <c r="B25" s="67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51.256476002629853</v>
      </c>
      <c r="O25" s="7">
        <v>43.614214933705519</v>
      </c>
      <c r="P25" s="7">
        <v>44.100912659470069</v>
      </c>
      <c r="Q25" s="7">
        <v>46.279804456571163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7"/>
      <c r="C26" s="6" t="s">
        <v>28</v>
      </c>
      <c r="D26" s="7">
        <v>0</v>
      </c>
      <c r="E26" s="7">
        <v>58.12</v>
      </c>
      <c r="F26" s="7">
        <v>49.34</v>
      </c>
      <c r="G26" s="7">
        <v>48.8</v>
      </c>
      <c r="H26" s="7">
        <v>48.8</v>
      </c>
      <c r="I26" s="7">
        <v>51.04</v>
      </c>
      <c r="J26" s="7">
        <v>62.49</v>
      </c>
      <c r="K26" s="7">
        <v>73.09</v>
      </c>
      <c r="L26" s="7">
        <v>85.05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8"/>
      <c r="C27" s="9" t="s">
        <v>29</v>
      </c>
      <c r="D27" s="10">
        <v>0</v>
      </c>
      <c r="E27" s="10">
        <v>174.35</v>
      </c>
      <c r="F27" s="10">
        <v>148.02000000000001</v>
      </c>
      <c r="G27" s="10">
        <v>146.4</v>
      </c>
      <c r="H27" s="10">
        <v>146.4</v>
      </c>
      <c r="I27" s="10">
        <v>153.12</v>
      </c>
      <c r="J27" s="10">
        <v>187.47</v>
      </c>
      <c r="K27" s="10">
        <v>219.27</v>
      </c>
      <c r="L27" s="10">
        <v>255.15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6" t="s">
        <v>48</v>
      </c>
      <c r="C28" s="6" t="s">
        <v>26</v>
      </c>
      <c r="D28" s="7">
        <v>189.03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211.64</v>
      </c>
      <c r="U28" s="7">
        <v>257.66000000000003</v>
      </c>
      <c r="V28" s="7">
        <v>302.88</v>
      </c>
      <c r="W28" s="7">
        <v>247.43</v>
      </c>
      <c r="X28" s="7">
        <v>219.87</v>
      </c>
      <c r="Y28" s="7">
        <v>198.05</v>
      </c>
      <c r="Z28" s="7">
        <v>0</v>
      </c>
      <c r="AA28" s="8">
        <v>0</v>
      </c>
    </row>
    <row r="29" spans="1:27" x14ac:dyDescent="0.25">
      <c r="B29" s="67"/>
      <c r="C29" s="6" t="s">
        <v>27</v>
      </c>
      <c r="D29" s="7">
        <v>0</v>
      </c>
      <c r="E29" s="7">
        <v>53.430000000000007</v>
      </c>
      <c r="F29" s="7">
        <v>48.81</v>
      </c>
      <c r="G29" s="7">
        <v>0</v>
      </c>
      <c r="H29" s="7">
        <v>0</v>
      </c>
      <c r="I29" s="7">
        <v>49.51</v>
      </c>
      <c r="J29" s="7">
        <v>56.269999999999996</v>
      </c>
      <c r="K29" s="7">
        <v>48.176826988830634</v>
      </c>
      <c r="L29" s="7">
        <v>59.066242752222657</v>
      </c>
      <c r="M29" s="7">
        <v>47.694042553191487</v>
      </c>
      <c r="N29" s="7">
        <v>51.805</v>
      </c>
      <c r="O29" s="7">
        <v>52.854999999999997</v>
      </c>
      <c r="P29" s="7">
        <v>57.004999999999995</v>
      </c>
      <c r="Q29" s="7">
        <v>47.375</v>
      </c>
      <c r="R29" s="7">
        <v>49.334878048780489</v>
      </c>
      <c r="S29" s="7">
        <v>44.405000000000001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55.11020833333334</v>
      </c>
      <c r="AA29" s="8">
        <v>30.35</v>
      </c>
    </row>
    <row r="30" spans="1:27" x14ac:dyDescent="0.25">
      <c r="B30" s="67"/>
      <c r="C30" s="6" t="s">
        <v>28</v>
      </c>
      <c r="D30" s="7">
        <v>0</v>
      </c>
      <c r="E30" s="7">
        <v>0</v>
      </c>
      <c r="F30" s="7">
        <v>0</v>
      </c>
      <c r="G30" s="7">
        <v>36.28</v>
      </c>
      <c r="H30" s="7">
        <v>39.44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8"/>
      <c r="C31" s="9" t="s">
        <v>29</v>
      </c>
      <c r="D31" s="10">
        <v>0</v>
      </c>
      <c r="E31" s="10">
        <v>0</v>
      </c>
      <c r="F31" s="10">
        <v>0</v>
      </c>
      <c r="G31" s="10">
        <v>108.83</v>
      </c>
      <c r="H31" s="10">
        <v>118.32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6" t="s">
        <v>49</v>
      </c>
      <c r="C32" s="6" t="s">
        <v>26</v>
      </c>
      <c r="D32" s="7">
        <v>0</v>
      </c>
      <c r="E32" s="7">
        <v>0</v>
      </c>
      <c r="F32" s="7">
        <v>0</v>
      </c>
      <c r="G32" s="7">
        <v>123.89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375</v>
      </c>
      <c r="O32" s="7">
        <v>375</v>
      </c>
      <c r="P32" s="7">
        <v>374.99999999999994</v>
      </c>
      <c r="Q32" s="7">
        <v>365.37</v>
      </c>
      <c r="R32" s="7">
        <v>368.27</v>
      </c>
      <c r="S32" s="7">
        <v>386.28</v>
      </c>
      <c r="T32" s="7">
        <v>400.82</v>
      </c>
      <c r="U32" s="7">
        <v>435.54</v>
      </c>
      <c r="V32" s="7">
        <v>449.85</v>
      </c>
      <c r="W32" s="7">
        <v>405</v>
      </c>
      <c r="X32" s="7">
        <v>333.30000000000007</v>
      </c>
      <c r="Y32" s="7">
        <v>307.5</v>
      </c>
      <c r="Z32" s="7">
        <v>263.33999999999997</v>
      </c>
      <c r="AA32" s="8">
        <v>241.97000000000003</v>
      </c>
    </row>
    <row r="33" spans="1:27" x14ac:dyDescent="0.25">
      <c r="B33" s="67"/>
      <c r="C33" s="6" t="s">
        <v>27</v>
      </c>
      <c r="D33" s="7">
        <v>29.7</v>
      </c>
      <c r="E33" s="7">
        <v>29.279999999999998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114.51</v>
      </c>
      <c r="L33" s="7">
        <v>0</v>
      </c>
      <c r="M33" s="7">
        <v>72.77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7"/>
      <c r="C34" s="6" t="s">
        <v>28</v>
      </c>
      <c r="D34" s="7">
        <v>0</v>
      </c>
      <c r="E34" s="7">
        <v>0</v>
      </c>
      <c r="F34" s="7">
        <v>48.81</v>
      </c>
      <c r="G34" s="7">
        <v>0</v>
      </c>
      <c r="H34" s="7">
        <v>50.46</v>
      </c>
      <c r="I34" s="7">
        <v>81.760000000000005</v>
      </c>
      <c r="J34" s="7">
        <v>100.48</v>
      </c>
      <c r="K34" s="7">
        <v>0</v>
      </c>
      <c r="L34" s="7">
        <v>119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8"/>
      <c r="C35" s="9" t="s">
        <v>29</v>
      </c>
      <c r="D35" s="10">
        <v>0</v>
      </c>
      <c r="E35" s="10">
        <v>0</v>
      </c>
      <c r="F35" s="10">
        <v>146.41999999999999</v>
      </c>
      <c r="G35" s="10">
        <v>0</v>
      </c>
      <c r="H35" s="10">
        <v>151.37</v>
      </c>
      <c r="I35" s="10">
        <v>245.28</v>
      </c>
      <c r="J35" s="10">
        <v>301.44</v>
      </c>
      <c r="K35" s="10">
        <v>0</v>
      </c>
      <c r="L35" s="10">
        <v>356.99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6" t="s">
        <v>50</v>
      </c>
      <c r="C36" s="6" t="s">
        <v>26</v>
      </c>
      <c r="D36" s="7">
        <v>229.52</v>
      </c>
      <c r="E36" s="7">
        <v>229.81999999999996</v>
      </c>
      <c r="F36" s="7">
        <v>226.52</v>
      </c>
      <c r="G36" s="7">
        <v>218.04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352.2</v>
      </c>
      <c r="S36" s="7">
        <v>0</v>
      </c>
      <c r="T36" s="7">
        <v>450</v>
      </c>
      <c r="U36" s="7">
        <v>448.49</v>
      </c>
      <c r="V36" s="7">
        <v>0</v>
      </c>
      <c r="W36" s="7">
        <v>0</v>
      </c>
      <c r="X36" s="7">
        <v>0</v>
      </c>
      <c r="Y36" s="7">
        <v>0</v>
      </c>
      <c r="Z36" s="7">
        <v>228.06</v>
      </c>
      <c r="AA36" s="8">
        <v>202.61</v>
      </c>
    </row>
    <row r="37" spans="1:27" x14ac:dyDescent="0.25">
      <c r="B37" s="67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72.75</v>
      </c>
      <c r="I37" s="7">
        <v>64.30298481453822</v>
      </c>
      <c r="J37" s="7">
        <v>81.506905721192581</v>
      </c>
      <c r="K37" s="7">
        <v>86.399508525576735</v>
      </c>
      <c r="L37" s="7">
        <v>86.047331975560084</v>
      </c>
      <c r="M37" s="7">
        <v>80.884073765367788</v>
      </c>
      <c r="N37" s="7">
        <v>74.227740585774058</v>
      </c>
      <c r="O37" s="7">
        <v>79.362367688022275</v>
      </c>
      <c r="P37" s="7">
        <v>108</v>
      </c>
      <c r="Q37" s="7">
        <v>81.971943638624111</v>
      </c>
      <c r="R37" s="7">
        <v>0</v>
      </c>
      <c r="S37" s="7">
        <v>137.11000000000001</v>
      </c>
      <c r="T37" s="7">
        <v>0</v>
      </c>
      <c r="U37" s="7">
        <v>0</v>
      </c>
      <c r="V37" s="7">
        <v>103.82704794916235</v>
      </c>
      <c r="W37" s="7">
        <v>71.844999999999999</v>
      </c>
      <c r="X37" s="7">
        <v>65.534999999999997</v>
      </c>
      <c r="Y37" s="7">
        <v>47.295000000000002</v>
      </c>
      <c r="Z37" s="7">
        <v>0</v>
      </c>
      <c r="AA37" s="8">
        <v>0</v>
      </c>
    </row>
    <row r="38" spans="1:27" x14ac:dyDescent="0.25">
      <c r="B38" s="67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8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6" t="s">
        <v>51</v>
      </c>
      <c r="C40" s="6" t="s">
        <v>26</v>
      </c>
      <c r="D40" s="7">
        <v>140.61000000000001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262.5</v>
      </c>
      <c r="K40" s="7">
        <v>314.91000000000003</v>
      </c>
      <c r="L40" s="7">
        <v>314.88</v>
      </c>
      <c r="M40" s="7">
        <v>0</v>
      </c>
      <c r="N40" s="7">
        <v>0</v>
      </c>
      <c r="O40" s="7">
        <v>226.65</v>
      </c>
      <c r="P40" s="7">
        <v>231.32</v>
      </c>
      <c r="Q40" s="7">
        <v>253.25000000000003</v>
      </c>
      <c r="R40" s="7">
        <v>317.89999999999998</v>
      </c>
      <c r="S40" s="7">
        <v>354.93</v>
      </c>
      <c r="T40" s="7">
        <v>375.09000000000003</v>
      </c>
      <c r="U40" s="7">
        <v>442.50000000000006</v>
      </c>
      <c r="V40" s="7">
        <v>412.58</v>
      </c>
      <c r="W40" s="7">
        <v>362.66</v>
      </c>
      <c r="X40" s="7">
        <v>329.9</v>
      </c>
      <c r="Y40" s="7">
        <v>298.5</v>
      </c>
      <c r="Z40" s="7">
        <v>272.91000000000003</v>
      </c>
      <c r="AA40" s="8">
        <v>233.25</v>
      </c>
    </row>
    <row r="41" spans="1:27" x14ac:dyDescent="0.25">
      <c r="B41" s="67"/>
      <c r="C41" s="6" t="s">
        <v>27</v>
      </c>
      <c r="D41" s="7">
        <v>0</v>
      </c>
      <c r="E41" s="7">
        <v>35.036955645161292</v>
      </c>
      <c r="F41" s="7">
        <v>47.43</v>
      </c>
      <c r="G41" s="7">
        <v>0</v>
      </c>
      <c r="H41" s="7">
        <v>0</v>
      </c>
      <c r="I41" s="7">
        <v>70.03</v>
      </c>
      <c r="J41" s="7">
        <v>0</v>
      </c>
      <c r="K41" s="7">
        <v>0</v>
      </c>
      <c r="L41" s="7">
        <v>0</v>
      </c>
      <c r="M41" s="7">
        <v>78.03</v>
      </c>
      <c r="N41" s="7">
        <v>50.026756238003841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7"/>
      <c r="C42" s="6" t="s">
        <v>28</v>
      </c>
      <c r="D42" s="7">
        <v>0</v>
      </c>
      <c r="E42" s="7">
        <v>0</v>
      </c>
      <c r="F42" s="7">
        <v>0</v>
      </c>
      <c r="G42" s="7">
        <v>47.98</v>
      </c>
      <c r="H42" s="7">
        <v>57.75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8"/>
      <c r="C43" s="9" t="s">
        <v>29</v>
      </c>
      <c r="D43" s="10">
        <v>0</v>
      </c>
      <c r="E43" s="10">
        <v>0</v>
      </c>
      <c r="F43" s="10">
        <v>0</v>
      </c>
      <c r="G43" s="10">
        <v>143.93</v>
      </c>
      <c r="H43" s="10">
        <v>173.25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6" t="s">
        <v>52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332.76</v>
      </c>
      <c r="L44" s="7">
        <v>334.46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7"/>
      <c r="C45" s="6" t="s">
        <v>27</v>
      </c>
      <c r="D45" s="7">
        <v>50.425384615384615</v>
      </c>
      <c r="E45" s="7">
        <v>48.426060606060602</v>
      </c>
      <c r="F45" s="7">
        <v>80</v>
      </c>
      <c r="G45" s="7">
        <v>0</v>
      </c>
      <c r="H45" s="7">
        <v>0</v>
      </c>
      <c r="I45" s="7">
        <v>0</v>
      </c>
      <c r="J45" s="7">
        <v>96.97</v>
      </c>
      <c r="K45" s="7">
        <v>0</v>
      </c>
      <c r="L45" s="7">
        <v>0</v>
      </c>
      <c r="M45" s="7">
        <v>77.002457891453503</v>
      </c>
      <c r="N45" s="7">
        <v>67.032854806469203</v>
      </c>
      <c r="O45" s="7">
        <v>65.328548700724767</v>
      </c>
      <c r="P45" s="7">
        <v>64.6548636009353</v>
      </c>
      <c r="Q45" s="7">
        <v>65.040400000000005</v>
      </c>
      <c r="R45" s="7">
        <v>62.562333333333328</v>
      </c>
      <c r="S45" s="7">
        <v>80.094732510288082</v>
      </c>
      <c r="T45" s="7">
        <v>80.808447032723237</v>
      </c>
      <c r="U45" s="7">
        <v>84.015000000000001</v>
      </c>
      <c r="V45" s="7">
        <v>79.174999999999997</v>
      </c>
      <c r="W45" s="7">
        <v>75.685000000000002</v>
      </c>
      <c r="X45" s="7">
        <v>67.89</v>
      </c>
      <c r="Y45" s="7">
        <v>82.047646383467281</v>
      </c>
      <c r="Z45" s="7">
        <v>90.01</v>
      </c>
      <c r="AA45" s="8">
        <v>82.4</v>
      </c>
    </row>
    <row r="46" spans="1:27" x14ac:dyDescent="0.25">
      <c r="B46" s="67"/>
      <c r="C46" s="6" t="s">
        <v>28</v>
      </c>
      <c r="D46" s="7">
        <v>0</v>
      </c>
      <c r="E46" s="7">
        <v>0</v>
      </c>
      <c r="F46" s="7">
        <v>0</v>
      </c>
      <c r="G46" s="7">
        <v>76.25</v>
      </c>
      <c r="H46" s="7">
        <v>77.5</v>
      </c>
      <c r="I46" s="7">
        <v>80.05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8"/>
      <c r="C47" s="9" t="s">
        <v>29</v>
      </c>
      <c r="D47" s="10">
        <v>0</v>
      </c>
      <c r="E47" s="10">
        <v>0</v>
      </c>
      <c r="F47" s="10">
        <v>0</v>
      </c>
      <c r="G47" s="10">
        <v>228.75</v>
      </c>
      <c r="H47" s="10">
        <v>232.5</v>
      </c>
      <c r="I47" s="10">
        <v>240.14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6" t="s">
        <v>53</v>
      </c>
      <c r="C48" s="6" t="s">
        <v>26</v>
      </c>
      <c r="D48" s="7">
        <v>251.57999999999998</v>
      </c>
      <c r="E48" s="7">
        <v>242.04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332.76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380.82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7"/>
      <c r="C49" s="6" t="s">
        <v>27</v>
      </c>
      <c r="D49" s="7">
        <v>0</v>
      </c>
      <c r="E49" s="7">
        <v>0</v>
      </c>
      <c r="F49" s="7">
        <v>81.08</v>
      </c>
      <c r="G49" s="7">
        <v>0</v>
      </c>
      <c r="H49" s="7">
        <v>0</v>
      </c>
      <c r="I49" s="7">
        <v>0</v>
      </c>
      <c r="J49" s="7">
        <v>103.55</v>
      </c>
      <c r="K49" s="7">
        <v>0</v>
      </c>
      <c r="L49" s="7">
        <v>118.42</v>
      </c>
      <c r="M49" s="7">
        <v>0</v>
      </c>
      <c r="N49" s="7">
        <v>107.49</v>
      </c>
      <c r="O49" s="7">
        <v>105.99</v>
      </c>
      <c r="P49" s="7">
        <v>76.938210922787192</v>
      </c>
      <c r="Q49" s="7">
        <v>72.748251748251747</v>
      </c>
      <c r="R49" s="7">
        <v>69</v>
      </c>
      <c r="S49" s="7">
        <v>77.099999999999994</v>
      </c>
      <c r="T49" s="7">
        <v>81.180000000000007</v>
      </c>
      <c r="U49" s="7">
        <v>89.78</v>
      </c>
      <c r="V49" s="7">
        <v>0</v>
      </c>
      <c r="W49" s="7">
        <v>126.12</v>
      </c>
      <c r="X49" s="7">
        <v>122.66</v>
      </c>
      <c r="Y49" s="7">
        <v>73.89</v>
      </c>
      <c r="Z49" s="7">
        <v>69.02</v>
      </c>
      <c r="AA49" s="8">
        <v>59.36</v>
      </c>
    </row>
    <row r="50" spans="1:27" x14ac:dyDescent="0.25">
      <c r="B50" s="67"/>
      <c r="C50" s="6" t="s">
        <v>28</v>
      </c>
      <c r="D50" s="7">
        <v>0</v>
      </c>
      <c r="E50" s="7">
        <v>0</v>
      </c>
      <c r="F50" s="7">
        <v>0</v>
      </c>
      <c r="G50" s="7">
        <v>76.5</v>
      </c>
      <c r="H50" s="7">
        <v>80.290000000000006</v>
      </c>
      <c r="I50" s="7">
        <v>83.46</v>
      </c>
      <c r="J50" s="7">
        <v>0</v>
      </c>
      <c r="K50" s="7">
        <v>0</v>
      </c>
      <c r="L50" s="7">
        <v>0</v>
      </c>
      <c r="M50" s="7">
        <v>112.47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8"/>
      <c r="C51" s="9" t="s">
        <v>29</v>
      </c>
      <c r="D51" s="10">
        <v>0</v>
      </c>
      <c r="E51" s="10">
        <v>0</v>
      </c>
      <c r="F51" s="10">
        <v>0</v>
      </c>
      <c r="G51" s="10">
        <v>229.5</v>
      </c>
      <c r="H51" s="10">
        <v>240.86</v>
      </c>
      <c r="I51" s="10">
        <v>250.38</v>
      </c>
      <c r="J51" s="10">
        <v>0</v>
      </c>
      <c r="K51" s="10">
        <v>0</v>
      </c>
      <c r="L51" s="10">
        <v>0</v>
      </c>
      <c r="M51" s="10">
        <v>337.41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6" t="s">
        <v>54</v>
      </c>
      <c r="C52" s="6" t="s">
        <v>26</v>
      </c>
      <c r="D52" s="7">
        <v>304.08</v>
      </c>
      <c r="E52" s="7">
        <v>260.97000000000003</v>
      </c>
      <c r="F52" s="7">
        <v>242.19</v>
      </c>
      <c r="G52" s="7">
        <v>0</v>
      </c>
      <c r="H52" s="7">
        <v>209.94999999999996</v>
      </c>
      <c r="I52" s="7">
        <v>263.64358490566036</v>
      </c>
      <c r="J52" s="7">
        <v>288.72000000000003</v>
      </c>
      <c r="K52" s="7">
        <v>304.16000000000003</v>
      </c>
      <c r="L52" s="7">
        <v>304.16000000000003</v>
      </c>
      <c r="M52" s="7">
        <v>304.13</v>
      </c>
      <c r="N52" s="7">
        <v>302.13</v>
      </c>
      <c r="O52" s="7">
        <v>291.18920671685004</v>
      </c>
      <c r="P52" s="7">
        <v>304.17</v>
      </c>
      <c r="Q52" s="7">
        <v>303.41000000000003</v>
      </c>
      <c r="R52" s="7">
        <v>325.47000000000003</v>
      </c>
      <c r="S52" s="7">
        <v>331.63667266187048</v>
      </c>
      <c r="T52" s="7">
        <v>361.86523193096014</v>
      </c>
      <c r="U52" s="7">
        <v>409.49</v>
      </c>
      <c r="V52" s="7">
        <v>368.39</v>
      </c>
      <c r="W52" s="7">
        <v>327.02999999999997</v>
      </c>
      <c r="X52" s="7">
        <v>308.93</v>
      </c>
      <c r="Y52" s="7">
        <v>284.8738248391885</v>
      </c>
      <c r="Z52" s="7">
        <v>261.52999999999997</v>
      </c>
      <c r="AA52" s="8">
        <v>246.71</v>
      </c>
    </row>
    <row r="53" spans="1:27" x14ac:dyDescent="0.25">
      <c r="B53" s="67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7"/>
      <c r="C54" s="6" t="s">
        <v>28</v>
      </c>
      <c r="D54" s="7">
        <v>0</v>
      </c>
      <c r="E54" s="7">
        <v>0</v>
      </c>
      <c r="F54" s="7">
        <v>0</v>
      </c>
      <c r="G54" s="7">
        <v>75.5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8"/>
      <c r="C55" s="9" t="s">
        <v>29</v>
      </c>
      <c r="D55" s="10">
        <v>0</v>
      </c>
      <c r="E55" s="10">
        <v>0</v>
      </c>
      <c r="F55" s="10">
        <v>0</v>
      </c>
      <c r="G55" s="10">
        <v>226.5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6" t="s">
        <v>55</v>
      </c>
      <c r="C56" s="6" t="s">
        <v>26</v>
      </c>
      <c r="D56" s="7">
        <v>312</v>
      </c>
      <c r="E56" s="7">
        <v>297.68</v>
      </c>
      <c r="F56" s="7">
        <v>257.87</v>
      </c>
      <c r="G56" s="7">
        <v>0</v>
      </c>
      <c r="H56" s="7">
        <v>0</v>
      </c>
      <c r="I56" s="7">
        <v>243.29</v>
      </c>
      <c r="J56" s="7">
        <v>223.93869863013703</v>
      </c>
      <c r="K56" s="7">
        <v>304.2</v>
      </c>
      <c r="L56" s="7">
        <v>290.68456953642379</v>
      </c>
      <c r="M56" s="7">
        <v>311.7</v>
      </c>
      <c r="N56" s="7">
        <v>289.39999999999998</v>
      </c>
      <c r="O56" s="7">
        <v>288.48</v>
      </c>
      <c r="P56" s="7">
        <v>276.87</v>
      </c>
      <c r="Q56" s="7">
        <v>255.03</v>
      </c>
      <c r="R56" s="7">
        <v>272.87</v>
      </c>
      <c r="S56" s="7">
        <v>246.69000000000003</v>
      </c>
      <c r="T56" s="7">
        <v>322.56</v>
      </c>
      <c r="U56" s="7">
        <v>362.24</v>
      </c>
      <c r="V56" s="7">
        <v>337.52</v>
      </c>
      <c r="W56" s="7">
        <v>332.43</v>
      </c>
      <c r="X56" s="7">
        <v>287.3</v>
      </c>
      <c r="Y56" s="7">
        <v>264.26</v>
      </c>
      <c r="Z56" s="7">
        <v>281.10000000000002</v>
      </c>
      <c r="AA56" s="8">
        <v>243</v>
      </c>
    </row>
    <row r="57" spans="1:27" x14ac:dyDescent="0.25">
      <c r="B57" s="67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7"/>
      <c r="C58" s="6" t="s">
        <v>28</v>
      </c>
      <c r="D58" s="7">
        <v>0</v>
      </c>
      <c r="E58" s="7">
        <v>0</v>
      </c>
      <c r="F58" s="7">
        <v>0</v>
      </c>
      <c r="G58" s="7">
        <v>78.489999999999995</v>
      </c>
      <c r="H58" s="7">
        <v>78.489999999999995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8"/>
      <c r="C59" s="9" t="s">
        <v>29</v>
      </c>
      <c r="D59" s="10">
        <v>0</v>
      </c>
      <c r="E59" s="10">
        <v>0</v>
      </c>
      <c r="F59" s="10">
        <v>0</v>
      </c>
      <c r="G59" s="10">
        <v>235.46</v>
      </c>
      <c r="H59" s="10">
        <v>235.46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6" t="s">
        <v>56</v>
      </c>
      <c r="C60" s="6" t="s">
        <v>26</v>
      </c>
      <c r="D60" s="7">
        <v>248.78</v>
      </c>
      <c r="E60" s="7">
        <v>238.35</v>
      </c>
      <c r="F60" s="7">
        <v>233.72</v>
      </c>
      <c r="G60" s="7">
        <v>0</v>
      </c>
      <c r="H60" s="7">
        <v>0</v>
      </c>
      <c r="I60" s="7">
        <v>0</v>
      </c>
      <c r="J60" s="7">
        <v>296.45</v>
      </c>
      <c r="K60" s="7">
        <v>368.03</v>
      </c>
      <c r="L60" s="7">
        <v>393.27</v>
      </c>
      <c r="M60" s="7">
        <v>397.5</v>
      </c>
      <c r="N60" s="7">
        <v>395</v>
      </c>
      <c r="O60" s="7">
        <v>384.15265170831213</v>
      </c>
      <c r="P60" s="7">
        <v>390.09</v>
      </c>
      <c r="Q60" s="7">
        <v>359.13625180897247</v>
      </c>
      <c r="R60" s="7">
        <v>402.26</v>
      </c>
      <c r="S60" s="7">
        <v>398.99</v>
      </c>
      <c r="T60" s="7">
        <v>412.41000000000008</v>
      </c>
      <c r="U60" s="7">
        <v>450</v>
      </c>
      <c r="V60" s="7">
        <v>432.71889400921663</v>
      </c>
      <c r="W60" s="7">
        <v>384.59653760569654</v>
      </c>
      <c r="X60" s="7">
        <v>344.3473945696129</v>
      </c>
      <c r="Y60" s="7">
        <v>301.44213092396865</v>
      </c>
      <c r="Z60" s="7">
        <v>292.33999999999997</v>
      </c>
      <c r="AA60" s="8">
        <v>256.74392156862746</v>
      </c>
    </row>
    <row r="61" spans="1:27" x14ac:dyDescent="0.25">
      <c r="B61" s="67"/>
      <c r="C61" s="6" t="s">
        <v>27</v>
      </c>
      <c r="D61" s="7">
        <v>0</v>
      </c>
      <c r="E61" s="7">
        <v>0</v>
      </c>
      <c r="F61" s="7">
        <v>0</v>
      </c>
      <c r="G61" s="7">
        <v>45.41</v>
      </c>
      <c r="H61" s="7">
        <v>44.89</v>
      </c>
      <c r="I61" s="7">
        <v>53.03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7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8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6" t="s">
        <v>57</v>
      </c>
      <c r="C64" s="6" t="s">
        <v>26</v>
      </c>
      <c r="D64" s="7">
        <v>273.72000000000003</v>
      </c>
      <c r="E64" s="7">
        <v>251.05999999999997</v>
      </c>
      <c r="F64" s="7">
        <v>226.64</v>
      </c>
      <c r="G64" s="7">
        <v>0</v>
      </c>
      <c r="H64" s="7">
        <v>236.75</v>
      </c>
      <c r="I64" s="7">
        <v>265.95</v>
      </c>
      <c r="J64" s="7">
        <v>330.53</v>
      </c>
      <c r="K64" s="7">
        <v>416.57</v>
      </c>
      <c r="L64" s="7">
        <v>420.08999999999992</v>
      </c>
      <c r="M64" s="7">
        <v>420.05</v>
      </c>
      <c r="N64" s="7">
        <v>411</v>
      </c>
      <c r="O64" s="7">
        <v>416.99</v>
      </c>
      <c r="P64" s="7">
        <v>420</v>
      </c>
      <c r="Q64" s="7">
        <v>418.55</v>
      </c>
      <c r="R64" s="7">
        <v>418.64</v>
      </c>
      <c r="S64" s="7">
        <v>420.45000000000005</v>
      </c>
      <c r="T64" s="7">
        <v>420.05</v>
      </c>
      <c r="U64" s="7">
        <v>450</v>
      </c>
      <c r="V64" s="7">
        <v>445.47</v>
      </c>
      <c r="W64" s="7">
        <v>418.65</v>
      </c>
      <c r="X64" s="7">
        <v>375</v>
      </c>
      <c r="Y64" s="7">
        <v>317.76</v>
      </c>
      <c r="Z64" s="7">
        <v>294.93</v>
      </c>
      <c r="AA64" s="8">
        <v>255.06</v>
      </c>
    </row>
    <row r="65" spans="1:27" x14ac:dyDescent="0.25">
      <c r="B65" s="67"/>
      <c r="C65" s="6" t="s">
        <v>27</v>
      </c>
      <c r="D65" s="7">
        <v>0</v>
      </c>
      <c r="E65" s="7">
        <v>0</v>
      </c>
      <c r="F65" s="7">
        <v>0</v>
      </c>
      <c r="G65" s="7">
        <v>75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7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8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6" t="s">
        <v>58</v>
      </c>
      <c r="C68" s="6" t="s">
        <v>26</v>
      </c>
      <c r="D68" s="7">
        <v>291.02</v>
      </c>
      <c r="E68" s="7">
        <v>258.8029274479959</v>
      </c>
      <c r="F68" s="7">
        <v>224.12</v>
      </c>
      <c r="G68" s="7">
        <v>210.07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413.78</v>
      </c>
      <c r="P68" s="7">
        <v>407.21</v>
      </c>
      <c r="Q68" s="7">
        <v>413.53999999999996</v>
      </c>
      <c r="R68" s="7">
        <v>405.41214022140224</v>
      </c>
      <c r="S68" s="7">
        <v>0</v>
      </c>
      <c r="T68" s="7">
        <v>388.98500000000001</v>
      </c>
      <c r="U68" s="7">
        <v>397.7033384497314</v>
      </c>
      <c r="V68" s="7">
        <v>450</v>
      </c>
      <c r="W68" s="7">
        <v>0</v>
      </c>
      <c r="X68" s="7">
        <v>0</v>
      </c>
      <c r="Y68" s="7">
        <v>335.94</v>
      </c>
      <c r="Z68" s="7">
        <v>353.6</v>
      </c>
      <c r="AA68" s="8">
        <v>277.89</v>
      </c>
    </row>
    <row r="69" spans="1:27" x14ac:dyDescent="0.25">
      <c r="B69" s="67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137.49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132.1</v>
      </c>
      <c r="X69" s="7">
        <v>135.6</v>
      </c>
      <c r="Y69" s="7">
        <v>0</v>
      </c>
      <c r="Z69" s="7">
        <v>0</v>
      </c>
      <c r="AA69" s="8">
        <v>0</v>
      </c>
    </row>
    <row r="70" spans="1:27" x14ac:dyDescent="0.25">
      <c r="B70" s="67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81.61</v>
      </c>
      <c r="I70" s="7">
        <v>100.3</v>
      </c>
      <c r="J70" s="7">
        <v>113.59</v>
      </c>
      <c r="K70" s="7">
        <v>135.97999999999999</v>
      </c>
      <c r="L70" s="7">
        <v>136.09</v>
      </c>
      <c r="M70" s="7">
        <v>132.5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146.71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8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244.83</v>
      </c>
      <c r="I71" s="10">
        <v>300.89999999999998</v>
      </c>
      <c r="J71" s="10">
        <v>340.76</v>
      </c>
      <c r="K71" s="10">
        <v>407.94</v>
      </c>
      <c r="L71" s="10">
        <v>408.26</v>
      </c>
      <c r="M71" s="10">
        <v>397.49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440.13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6" t="s">
        <v>59</v>
      </c>
      <c r="C72" s="6" t="s">
        <v>26</v>
      </c>
      <c r="D72" s="7">
        <v>318.27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450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7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154.97999999999999</v>
      </c>
      <c r="T73" s="7">
        <v>140.56646606914214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60.85</v>
      </c>
      <c r="AA73" s="8">
        <v>95.11</v>
      </c>
    </row>
    <row r="74" spans="1:27" x14ac:dyDescent="0.25">
      <c r="B74" s="67"/>
      <c r="C74" s="6" t="s">
        <v>28</v>
      </c>
      <c r="D74" s="7">
        <v>0</v>
      </c>
      <c r="E74" s="7">
        <v>95.11</v>
      </c>
      <c r="F74" s="7">
        <v>61.03</v>
      </c>
      <c r="G74" s="7">
        <v>80.83</v>
      </c>
      <c r="H74" s="7">
        <v>99.75</v>
      </c>
      <c r="I74" s="7">
        <v>110.41</v>
      </c>
      <c r="J74" s="7">
        <v>126.79</v>
      </c>
      <c r="K74" s="7">
        <v>153.75</v>
      </c>
      <c r="L74" s="7">
        <v>145.01</v>
      </c>
      <c r="M74" s="7">
        <v>153.07</v>
      </c>
      <c r="N74" s="7">
        <v>146.99</v>
      </c>
      <c r="O74" s="7">
        <v>137.87</v>
      </c>
      <c r="P74" s="7">
        <v>137.31</v>
      </c>
      <c r="Q74" s="7">
        <v>139.43</v>
      </c>
      <c r="R74" s="7">
        <v>151.51</v>
      </c>
      <c r="S74" s="7">
        <v>0</v>
      </c>
      <c r="T74" s="7">
        <v>0</v>
      </c>
      <c r="U74" s="7">
        <v>0</v>
      </c>
      <c r="V74" s="7">
        <v>144.78</v>
      </c>
      <c r="W74" s="7">
        <v>131.59</v>
      </c>
      <c r="X74" s="7">
        <v>123.98</v>
      </c>
      <c r="Y74" s="7">
        <v>113</v>
      </c>
      <c r="Z74" s="7">
        <v>0</v>
      </c>
      <c r="AA74" s="8">
        <v>0</v>
      </c>
    </row>
    <row r="75" spans="1:27" ht="15.75" thickBot="1" x14ac:dyDescent="0.3">
      <c r="B75" s="68"/>
      <c r="C75" s="9" t="s">
        <v>29</v>
      </c>
      <c r="D75" s="10">
        <v>0</v>
      </c>
      <c r="E75" s="10">
        <v>285.32</v>
      </c>
      <c r="F75" s="10">
        <v>183.08</v>
      </c>
      <c r="G75" s="10">
        <v>242.49</v>
      </c>
      <c r="H75" s="10">
        <v>299.25</v>
      </c>
      <c r="I75" s="10">
        <v>331.23</v>
      </c>
      <c r="J75" s="10">
        <v>380.37</v>
      </c>
      <c r="K75" s="10">
        <v>461.25</v>
      </c>
      <c r="L75" s="10">
        <v>435.03</v>
      </c>
      <c r="M75" s="10">
        <v>459.21</v>
      </c>
      <c r="N75" s="10">
        <v>440.97</v>
      </c>
      <c r="O75" s="10">
        <v>413.6</v>
      </c>
      <c r="P75" s="10">
        <v>411.93</v>
      </c>
      <c r="Q75" s="10">
        <v>418.29</v>
      </c>
      <c r="R75" s="10">
        <v>454.53</v>
      </c>
      <c r="S75" s="10">
        <v>0</v>
      </c>
      <c r="T75" s="10">
        <v>0</v>
      </c>
      <c r="U75" s="10">
        <v>0</v>
      </c>
      <c r="V75" s="10">
        <v>434.34</v>
      </c>
      <c r="W75" s="10">
        <v>394.77</v>
      </c>
      <c r="X75" s="10">
        <v>371.93</v>
      </c>
      <c r="Y75" s="10">
        <v>338.99</v>
      </c>
      <c r="Z75" s="10">
        <v>0</v>
      </c>
      <c r="AA75" s="11">
        <v>0</v>
      </c>
    </row>
    <row r="76" spans="1:27" ht="15.75" thickTop="1" x14ac:dyDescent="0.25">
      <c r="A76" s="5"/>
      <c r="B76" s="66" t="s">
        <v>60</v>
      </c>
      <c r="C76" s="6" t="s">
        <v>26</v>
      </c>
      <c r="D76" s="7">
        <v>279.83999999999997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392.46</v>
      </c>
      <c r="L76" s="7">
        <v>0</v>
      </c>
      <c r="M76" s="7">
        <v>0</v>
      </c>
      <c r="N76" s="7">
        <v>349.46534059945498</v>
      </c>
      <c r="O76" s="7">
        <v>356.20601851851853</v>
      </c>
      <c r="P76" s="7">
        <v>360.93</v>
      </c>
      <c r="Q76" s="7">
        <v>338.4</v>
      </c>
      <c r="R76" s="7">
        <v>342</v>
      </c>
      <c r="S76" s="7">
        <v>359.85</v>
      </c>
      <c r="T76" s="7">
        <v>0</v>
      </c>
      <c r="U76" s="7">
        <v>424.53</v>
      </c>
      <c r="V76" s="7">
        <v>419.88</v>
      </c>
      <c r="W76" s="7">
        <v>0</v>
      </c>
      <c r="X76" s="7">
        <v>0</v>
      </c>
      <c r="Y76" s="7">
        <v>0</v>
      </c>
      <c r="Z76" s="7">
        <v>0</v>
      </c>
      <c r="AA76" s="8">
        <v>203.54</v>
      </c>
    </row>
    <row r="77" spans="1:27" x14ac:dyDescent="0.25">
      <c r="B77" s="67"/>
      <c r="C77" s="6" t="s">
        <v>27</v>
      </c>
      <c r="D77" s="7">
        <v>0</v>
      </c>
      <c r="E77" s="7">
        <v>49.28</v>
      </c>
      <c r="F77" s="7">
        <v>0</v>
      </c>
      <c r="G77" s="7">
        <v>0</v>
      </c>
      <c r="H77" s="7">
        <v>0</v>
      </c>
      <c r="I77" s="7">
        <v>0</v>
      </c>
      <c r="J77" s="7">
        <v>119.69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102.90150375939851</v>
      </c>
      <c r="U77" s="7">
        <v>0</v>
      </c>
      <c r="V77" s="7">
        <v>0</v>
      </c>
      <c r="W77" s="7">
        <v>89.457095205003483</v>
      </c>
      <c r="X77" s="7">
        <v>101.29</v>
      </c>
      <c r="Y77" s="7">
        <v>95.04</v>
      </c>
      <c r="Z77" s="7">
        <v>95.03</v>
      </c>
      <c r="AA77" s="8">
        <v>0</v>
      </c>
    </row>
    <row r="78" spans="1:27" x14ac:dyDescent="0.25">
      <c r="B78" s="67"/>
      <c r="C78" s="6" t="s">
        <v>28</v>
      </c>
      <c r="D78" s="7">
        <v>0</v>
      </c>
      <c r="E78" s="7">
        <v>0</v>
      </c>
      <c r="F78" s="7">
        <v>64.39</v>
      </c>
      <c r="G78" s="7">
        <v>88.91</v>
      </c>
      <c r="H78" s="7">
        <v>95.34</v>
      </c>
      <c r="I78" s="7">
        <v>107.17</v>
      </c>
      <c r="J78" s="7">
        <v>0</v>
      </c>
      <c r="K78" s="7">
        <v>0</v>
      </c>
      <c r="L78" s="7">
        <v>135</v>
      </c>
      <c r="M78" s="7">
        <v>132.69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8"/>
      <c r="C79" s="9" t="s">
        <v>29</v>
      </c>
      <c r="D79" s="10">
        <v>0</v>
      </c>
      <c r="E79" s="10">
        <v>0</v>
      </c>
      <c r="F79" s="10">
        <v>193.16</v>
      </c>
      <c r="G79" s="10">
        <v>266.72000000000003</v>
      </c>
      <c r="H79" s="10">
        <v>286.02</v>
      </c>
      <c r="I79" s="10">
        <v>321.5</v>
      </c>
      <c r="J79" s="10">
        <v>0</v>
      </c>
      <c r="K79" s="10">
        <v>0</v>
      </c>
      <c r="L79" s="10">
        <v>405</v>
      </c>
      <c r="M79" s="10">
        <v>398.07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6" t="s">
        <v>61</v>
      </c>
      <c r="C80" s="6" t="s">
        <v>26</v>
      </c>
      <c r="D80" s="7">
        <v>232.46</v>
      </c>
      <c r="E80" s="7">
        <v>186.26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67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110.04</v>
      </c>
      <c r="N81" s="7">
        <v>64.930000000000007</v>
      </c>
      <c r="O81" s="7">
        <v>62.61999999999999</v>
      </c>
      <c r="P81" s="7">
        <v>79.682325776658274</v>
      </c>
      <c r="Q81" s="7">
        <v>62.429999999999993</v>
      </c>
      <c r="R81" s="7">
        <v>105.4</v>
      </c>
      <c r="S81" s="7">
        <v>78.799398663697104</v>
      </c>
      <c r="T81" s="7">
        <v>91.215164974619285</v>
      </c>
      <c r="U81" s="7">
        <v>129.15459958932237</v>
      </c>
      <c r="V81" s="7">
        <v>105.54838995568686</v>
      </c>
      <c r="W81" s="7">
        <v>110.41796555435951</v>
      </c>
      <c r="X81" s="7">
        <v>90.802452660054101</v>
      </c>
      <c r="Y81" s="7">
        <v>82.043576231146645</v>
      </c>
      <c r="Z81" s="7">
        <v>75.636784922394682</v>
      </c>
      <c r="AA81" s="8">
        <v>53.036222222222221</v>
      </c>
    </row>
    <row r="82" spans="1:27" x14ac:dyDescent="0.25">
      <c r="B82" s="67"/>
      <c r="C82" s="6" t="s">
        <v>28</v>
      </c>
      <c r="D82" s="7">
        <v>0</v>
      </c>
      <c r="E82" s="7">
        <v>0</v>
      </c>
      <c r="F82" s="7">
        <v>59.4</v>
      </c>
      <c r="G82" s="7">
        <v>58.03</v>
      </c>
      <c r="H82" s="7">
        <v>58.9</v>
      </c>
      <c r="I82" s="7">
        <v>61.13</v>
      </c>
      <c r="J82" s="7">
        <v>61.33</v>
      </c>
      <c r="K82" s="7">
        <v>97.92</v>
      </c>
      <c r="L82" s="7">
        <v>107.53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8"/>
      <c r="C83" s="9" t="s">
        <v>29</v>
      </c>
      <c r="D83" s="10">
        <v>0</v>
      </c>
      <c r="E83" s="10">
        <v>0</v>
      </c>
      <c r="F83" s="10">
        <v>178.19</v>
      </c>
      <c r="G83" s="10">
        <v>174.08</v>
      </c>
      <c r="H83" s="10">
        <v>176.7</v>
      </c>
      <c r="I83" s="10">
        <v>183.38</v>
      </c>
      <c r="J83" s="10">
        <v>183.98</v>
      </c>
      <c r="K83" s="10">
        <v>293.75</v>
      </c>
      <c r="L83" s="10">
        <v>322.58999999999997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6" t="s">
        <v>62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7"/>
      <c r="C85" s="6" t="s">
        <v>27</v>
      </c>
      <c r="D85" s="7">
        <v>64.510153256704967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81.158721804511273</v>
      </c>
      <c r="L85" s="7">
        <v>106.03999999999999</v>
      </c>
      <c r="M85" s="7">
        <v>68.67430253184969</v>
      </c>
      <c r="N85" s="7">
        <v>68.578687196110209</v>
      </c>
      <c r="O85" s="7">
        <v>72.919555251453986</v>
      </c>
      <c r="P85" s="7">
        <v>74.908889094612107</v>
      </c>
      <c r="Q85" s="7">
        <v>67.66796730862599</v>
      </c>
      <c r="R85" s="7">
        <v>70.36051721351221</v>
      </c>
      <c r="S85" s="7">
        <v>74.468214574244627</v>
      </c>
      <c r="T85" s="7">
        <v>74.062287060529172</v>
      </c>
      <c r="U85" s="7">
        <v>75.902000000000001</v>
      </c>
      <c r="V85" s="7">
        <v>78.01039999999999</v>
      </c>
      <c r="W85" s="7">
        <v>77.302500000000009</v>
      </c>
      <c r="X85" s="7">
        <v>72.765000000000001</v>
      </c>
      <c r="Y85" s="7">
        <v>66.034999999999997</v>
      </c>
      <c r="Z85" s="7">
        <v>63.221262818634642</v>
      </c>
      <c r="AA85" s="8">
        <v>90.01</v>
      </c>
    </row>
    <row r="86" spans="1:27" x14ac:dyDescent="0.25">
      <c r="B86" s="67"/>
      <c r="C86" s="6" t="s">
        <v>28</v>
      </c>
      <c r="D86" s="7">
        <v>0</v>
      </c>
      <c r="E86" s="7">
        <v>83.48</v>
      </c>
      <c r="F86" s="7">
        <v>91.51</v>
      </c>
      <c r="G86" s="7">
        <v>90</v>
      </c>
      <c r="H86" s="7">
        <v>91.52</v>
      </c>
      <c r="I86" s="7">
        <v>95.03</v>
      </c>
      <c r="J86" s="7">
        <v>99.51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8"/>
      <c r="C87" s="9" t="s">
        <v>29</v>
      </c>
      <c r="D87" s="10">
        <v>0</v>
      </c>
      <c r="E87" s="10">
        <v>250.43</v>
      </c>
      <c r="F87" s="10">
        <v>274.52999999999997</v>
      </c>
      <c r="G87" s="10">
        <v>270</v>
      </c>
      <c r="H87" s="10">
        <v>274.56</v>
      </c>
      <c r="I87" s="10">
        <v>285.08999999999997</v>
      </c>
      <c r="J87" s="10">
        <v>298.52999999999997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6" t="s">
        <v>63</v>
      </c>
      <c r="C88" s="6" t="s">
        <v>26</v>
      </c>
      <c r="D88" s="7">
        <v>295.26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387.69</v>
      </c>
      <c r="N88" s="7">
        <v>376.51</v>
      </c>
      <c r="O88" s="7">
        <v>389.29</v>
      </c>
      <c r="P88" s="7">
        <v>383.77</v>
      </c>
      <c r="Q88" s="7">
        <v>382.11</v>
      </c>
      <c r="R88" s="7">
        <v>447.68999999999994</v>
      </c>
      <c r="S88" s="7">
        <v>425.28321318228626</v>
      </c>
      <c r="T88" s="7">
        <v>426.34473197781887</v>
      </c>
      <c r="U88" s="7">
        <v>450.00000000000006</v>
      </c>
      <c r="V88" s="7">
        <v>0</v>
      </c>
      <c r="W88" s="7">
        <v>445.88</v>
      </c>
      <c r="X88" s="7">
        <v>416.48</v>
      </c>
      <c r="Y88" s="7">
        <v>361.08</v>
      </c>
      <c r="Z88" s="7">
        <v>343.28</v>
      </c>
      <c r="AA88" s="8">
        <v>313.86</v>
      </c>
    </row>
    <row r="89" spans="1:27" x14ac:dyDescent="0.25">
      <c r="B89" s="67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152.31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7"/>
      <c r="C90" s="6" t="s">
        <v>28</v>
      </c>
      <c r="D90" s="7">
        <v>0</v>
      </c>
      <c r="E90" s="7">
        <v>96.44</v>
      </c>
      <c r="F90" s="7">
        <v>93.16</v>
      </c>
      <c r="G90" s="7">
        <v>87.56</v>
      </c>
      <c r="H90" s="7">
        <v>89.7</v>
      </c>
      <c r="I90" s="7">
        <v>101.35</v>
      </c>
      <c r="J90" s="7">
        <v>127.83</v>
      </c>
      <c r="K90" s="7">
        <v>144.78</v>
      </c>
      <c r="L90" s="7">
        <v>150.03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8"/>
      <c r="C91" s="9" t="s">
        <v>29</v>
      </c>
      <c r="D91" s="10">
        <v>0</v>
      </c>
      <c r="E91" s="10">
        <v>289.31</v>
      </c>
      <c r="F91" s="10">
        <v>279.47000000000003</v>
      </c>
      <c r="G91" s="10">
        <v>262.67</v>
      </c>
      <c r="H91" s="10">
        <v>269.08999999999997</v>
      </c>
      <c r="I91" s="10">
        <v>304.05</v>
      </c>
      <c r="J91" s="10">
        <v>383.48</v>
      </c>
      <c r="K91" s="10">
        <v>434.34</v>
      </c>
      <c r="L91" s="10">
        <v>450.08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6" t="s">
        <v>64</v>
      </c>
      <c r="C92" s="6" t="s">
        <v>26</v>
      </c>
      <c r="D92" s="7">
        <v>278.42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399.935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371.745</v>
      </c>
      <c r="R92" s="7">
        <v>447.3</v>
      </c>
      <c r="S92" s="7">
        <v>449.99999999999994</v>
      </c>
      <c r="T92" s="7">
        <v>449.99999999999994</v>
      </c>
      <c r="U92" s="7">
        <v>450.00000000000006</v>
      </c>
      <c r="V92" s="7">
        <v>450</v>
      </c>
      <c r="W92" s="7">
        <v>0</v>
      </c>
      <c r="X92" s="7">
        <v>0</v>
      </c>
      <c r="Y92" s="7">
        <v>0</v>
      </c>
      <c r="Z92" s="7">
        <v>355.5</v>
      </c>
      <c r="AA92" s="8">
        <v>315.08999999999997</v>
      </c>
    </row>
    <row r="93" spans="1:27" x14ac:dyDescent="0.25">
      <c r="B93" s="67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165.02</v>
      </c>
      <c r="X93" s="7">
        <v>150</v>
      </c>
      <c r="Y93" s="7">
        <v>132.57</v>
      </c>
      <c r="Z93" s="7">
        <v>0</v>
      </c>
      <c r="AA93" s="8">
        <v>0</v>
      </c>
    </row>
    <row r="94" spans="1:27" x14ac:dyDescent="0.25">
      <c r="B94" s="67"/>
      <c r="C94" s="6" t="s">
        <v>28</v>
      </c>
      <c r="D94" s="7">
        <v>0</v>
      </c>
      <c r="E94" s="7">
        <v>85.85</v>
      </c>
      <c r="F94" s="7">
        <v>80.709999999999994</v>
      </c>
      <c r="G94" s="7">
        <v>79.41</v>
      </c>
      <c r="H94" s="7">
        <v>87.96</v>
      </c>
      <c r="I94" s="7">
        <v>105.42</v>
      </c>
      <c r="J94" s="7">
        <v>142.96</v>
      </c>
      <c r="K94" s="7">
        <v>0</v>
      </c>
      <c r="L94" s="7">
        <v>160.30000000000001</v>
      </c>
      <c r="M94" s="7">
        <v>156.41999999999999</v>
      </c>
      <c r="N94" s="7">
        <v>150</v>
      </c>
      <c r="O94" s="7">
        <v>149.5</v>
      </c>
      <c r="P94" s="7">
        <v>146.99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8"/>
      <c r="C95" s="9" t="s">
        <v>29</v>
      </c>
      <c r="D95" s="10">
        <v>0</v>
      </c>
      <c r="E95" s="10">
        <v>257.55</v>
      </c>
      <c r="F95" s="10">
        <v>242.12</v>
      </c>
      <c r="G95" s="10">
        <v>238.22</v>
      </c>
      <c r="H95" s="10">
        <v>263.88</v>
      </c>
      <c r="I95" s="10">
        <v>316.26</v>
      </c>
      <c r="J95" s="10">
        <v>428.87</v>
      </c>
      <c r="K95" s="10">
        <v>0</v>
      </c>
      <c r="L95" s="10">
        <v>480.89</v>
      </c>
      <c r="M95" s="10">
        <v>469.26</v>
      </c>
      <c r="N95" s="10">
        <v>450</v>
      </c>
      <c r="O95" s="10">
        <v>448.5</v>
      </c>
      <c r="P95" s="10">
        <v>440.97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6" t="s">
        <v>65</v>
      </c>
      <c r="C96" s="6" t="s">
        <v>26</v>
      </c>
      <c r="D96" s="7">
        <v>296.22000000000003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399.94</v>
      </c>
      <c r="O96" s="7">
        <v>399.93238095238092</v>
      </c>
      <c r="P96" s="7">
        <v>389.98407407407404</v>
      </c>
      <c r="Q96" s="7">
        <v>389.9942857142857</v>
      </c>
      <c r="R96" s="7">
        <v>420.26484975541581</v>
      </c>
      <c r="S96" s="7">
        <v>450.00000000000006</v>
      </c>
      <c r="T96" s="7">
        <v>450</v>
      </c>
      <c r="U96" s="7">
        <v>450.00000000000006</v>
      </c>
      <c r="V96" s="7">
        <v>450</v>
      </c>
      <c r="W96" s="7">
        <v>450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7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151.66999999999999</v>
      </c>
      <c r="Y97" s="7">
        <v>131.34</v>
      </c>
      <c r="Z97" s="7">
        <v>67.8</v>
      </c>
      <c r="AA97" s="8">
        <v>62.97</v>
      </c>
    </row>
    <row r="98" spans="1:27" x14ac:dyDescent="0.25">
      <c r="B98" s="67"/>
      <c r="C98" s="6" t="s">
        <v>28</v>
      </c>
      <c r="D98" s="7">
        <v>0</v>
      </c>
      <c r="E98" s="7">
        <v>95.46</v>
      </c>
      <c r="F98" s="7">
        <v>92.5</v>
      </c>
      <c r="G98" s="7">
        <v>89.53</v>
      </c>
      <c r="H98" s="7">
        <v>95.58</v>
      </c>
      <c r="I98" s="7">
        <v>106.57</v>
      </c>
      <c r="J98" s="7">
        <v>135</v>
      </c>
      <c r="K98" s="7">
        <v>166.7</v>
      </c>
      <c r="L98" s="7">
        <v>172.49</v>
      </c>
      <c r="M98" s="7">
        <v>165.01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8"/>
      <c r="C99" s="9" t="s">
        <v>29</v>
      </c>
      <c r="D99" s="10">
        <v>0</v>
      </c>
      <c r="E99" s="10">
        <v>286.37</v>
      </c>
      <c r="F99" s="10">
        <v>277.5</v>
      </c>
      <c r="G99" s="10">
        <v>268.58999999999997</v>
      </c>
      <c r="H99" s="10">
        <v>286.74</v>
      </c>
      <c r="I99" s="10">
        <v>319.70999999999998</v>
      </c>
      <c r="J99" s="10">
        <v>404.99</v>
      </c>
      <c r="K99" s="10">
        <v>500.09</v>
      </c>
      <c r="L99" s="10">
        <v>517.47</v>
      </c>
      <c r="M99" s="10">
        <v>495.03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6" t="s">
        <v>66</v>
      </c>
      <c r="C100" s="6" t="s">
        <v>26</v>
      </c>
      <c r="D100" s="7">
        <v>312.95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387.815</v>
      </c>
      <c r="Q100" s="7">
        <v>399.93499999999995</v>
      </c>
      <c r="R100" s="7">
        <v>450</v>
      </c>
      <c r="S100" s="7">
        <v>450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271.45999999999998</v>
      </c>
    </row>
    <row r="101" spans="1:27" x14ac:dyDescent="0.25">
      <c r="B101" s="67"/>
      <c r="C101" s="6" t="s">
        <v>27</v>
      </c>
      <c r="D101" s="7">
        <v>0</v>
      </c>
      <c r="E101" s="7">
        <v>105.03</v>
      </c>
      <c r="F101" s="7">
        <v>0</v>
      </c>
      <c r="G101" s="7">
        <v>0</v>
      </c>
      <c r="H101" s="7">
        <v>0</v>
      </c>
      <c r="I101" s="7">
        <v>0</v>
      </c>
      <c r="J101" s="7">
        <v>142.46</v>
      </c>
      <c r="K101" s="7">
        <v>122.05923836389279</v>
      </c>
      <c r="L101" s="7">
        <v>0</v>
      </c>
      <c r="M101" s="7">
        <v>99.004999999999995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192.58</v>
      </c>
      <c r="U101" s="7">
        <v>180.7</v>
      </c>
      <c r="V101" s="7">
        <v>133.38846026490066</v>
      </c>
      <c r="W101" s="7">
        <v>92.04</v>
      </c>
      <c r="X101" s="7">
        <v>99.02</v>
      </c>
      <c r="Y101" s="7">
        <v>64.726147186147188</v>
      </c>
      <c r="Z101" s="7">
        <v>105.03</v>
      </c>
      <c r="AA101" s="8">
        <v>0</v>
      </c>
    </row>
    <row r="102" spans="1:27" x14ac:dyDescent="0.25">
      <c r="B102" s="67"/>
      <c r="C102" s="6" t="s">
        <v>28</v>
      </c>
      <c r="D102" s="7">
        <v>0</v>
      </c>
      <c r="E102" s="7">
        <v>0</v>
      </c>
      <c r="F102" s="7">
        <v>102.01</v>
      </c>
      <c r="G102" s="7">
        <v>100.52</v>
      </c>
      <c r="H102" s="7">
        <v>103.85</v>
      </c>
      <c r="I102" s="7">
        <v>110.01</v>
      </c>
      <c r="J102" s="7">
        <v>0</v>
      </c>
      <c r="K102" s="7">
        <v>0</v>
      </c>
      <c r="L102" s="7">
        <v>177.86</v>
      </c>
      <c r="M102" s="7">
        <v>0</v>
      </c>
      <c r="N102" s="7">
        <v>152.66999999999999</v>
      </c>
      <c r="O102" s="7">
        <v>151.02000000000001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8"/>
      <c r="C103" s="9" t="s">
        <v>29</v>
      </c>
      <c r="D103" s="10">
        <v>0</v>
      </c>
      <c r="E103" s="10">
        <v>0</v>
      </c>
      <c r="F103" s="10">
        <v>306.02999999999997</v>
      </c>
      <c r="G103" s="10">
        <v>301.56</v>
      </c>
      <c r="H103" s="10">
        <v>311.54000000000002</v>
      </c>
      <c r="I103" s="10">
        <v>330.02</v>
      </c>
      <c r="J103" s="10">
        <v>0</v>
      </c>
      <c r="K103" s="10">
        <v>0</v>
      </c>
      <c r="L103" s="10">
        <v>533.57000000000005</v>
      </c>
      <c r="M103" s="10">
        <v>0</v>
      </c>
      <c r="N103" s="10">
        <v>458</v>
      </c>
      <c r="O103" s="10">
        <v>453.06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6" t="s">
        <v>67</v>
      </c>
      <c r="C104" s="6" t="s">
        <v>26</v>
      </c>
      <c r="D104" s="7">
        <v>279.95999999999998</v>
      </c>
      <c r="E104" s="7">
        <v>280.39999999999998</v>
      </c>
      <c r="F104" s="7">
        <v>0</v>
      </c>
      <c r="G104" s="7">
        <v>0</v>
      </c>
      <c r="H104" s="7">
        <v>0</v>
      </c>
      <c r="I104" s="7">
        <v>0</v>
      </c>
      <c r="J104" s="7">
        <v>383.48</v>
      </c>
      <c r="K104" s="7">
        <v>449.91</v>
      </c>
      <c r="L104" s="7">
        <v>0</v>
      </c>
      <c r="M104" s="7">
        <v>387.30500000000001</v>
      </c>
      <c r="N104" s="7">
        <v>0</v>
      </c>
      <c r="O104" s="7">
        <v>354.09</v>
      </c>
      <c r="P104" s="7">
        <v>366.47529411764708</v>
      </c>
      <c r="Q104" s="7">
        <v>351.06384615384616</v>
      </c>
      <c r="R104" s="7">
        <v>405</v>
      </c>
      <c r="S104" s="7">
        <v>419.94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7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94.346344305272353</v>
      </c>
      <c r="U105" s="7">
        <v>100.99307030129125</v>
      </c>
      <c r="V105" s="7">
        <v>92.854263959390863</v>
      </c>
      <c r="W105" s="7">
        <v>71.610213428190306</v>
      </c>
      <c r="X105" s="7">
        <v>65.957865429234346</v>
      </c>
      <c r="Y105" s="7">
        <v>55.351092649449164</v>
      </c>
      <c r="Z105" s="7">
        <v>55.603847167325426</v>
      </c>
      <c r="AA105" s="8">
        <v>52.185693983893898</v>
      </c>
    </row>
    <row r="106" spans="1:27" x14ac:dyDescent="0.25">
      <c r="B106" s="67"/>
      <c r="C106" s="6" t="s">
        <v>28</v>
      </c>
      <c r="D106" s="7">
        <v>0</v>
      </c>
      <c r="E106" s="7">
        <v>0</v>
      </c>
      <c r="F106" s="7">
        <v>89.95</v>
      </c>
      <c r="G106" s="7">
        <v>89.5</v>
      </c>
      <c r="H106" s="7">
        <v>88.55</v>
      </c>
      <c r="I106" s="7">
        <v>100.95</v>
      </c>
      <c r="J106" s="7">
        <v>0</v>
      </c>
      <c r="K106" s="7">
        <v>0</v>
      </c>
      <c r="L106" s="7">
        <v>150.61000000000001</v>
      </c>
      <c r="M106" s="7">
        <v>0</v>
      </c>
      <c r="N106" s="7">
        <v>142.49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8"/>
      <c r="C107" s="9" t="s">
        <v>29</v>
      </c>
      <c r="D107" s="10">
        <v>0</v>
      </c>
      <c r="E107" s="10">
        <v>0</v>
      </c>
      <c r="F107" s="10">
        <v>269.83999999999997</v>
      </c>
      <c r="G107" s="10">
        <v>268.5</v>
      </c>
      <c r="H107" s="10">
        <v>265.64</v>
      </c>
      <c r="I107" s="10">
        <v>302.85000000000002</v>
      </c>
      <c r="J107" s="10">
        <v>0</v>
      </c>
      <c r="K107" s="10">
        <v>0</v>
      </c>
      <c r="L107" s="10">
        <v>451.82</v>
      </c>
      <c r="M107" s="10">
        <v>0</v>
      </c>
      <c r="N107" s="10">
        <v>427.47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6" t="s">
        <v>68</v>
      </c>
      <c r="C108" s="6" t="s">
        <v>26</v>
      </c>
      <c r="D108" s="7">
        <v>0</v>
      </c>
      <c r="E108" s="7">
        <v>253.06999999999996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7"/>
      <c r="C109" s="6" t="s">
        <v>27</v>
      </c>
      <c r="D109" s="7">
        <v>46.314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58.215000000000011</v>
      </c>
      <c r="K109" s="7">
        <v>0</v>
      </c>
      <c r="L109" s="7">
        <v>0</v>
      </c>
      <c r="M109" s="7">
        <v>66.025000000000006</v>
      </c>
      <c r="N109" s="7">
        <v>82.976908087041238</v>
      </c>
      <c r="O109" s="7">
        <v>84.013226012113478</v>
      </c>
      <c r="P109" s="7">
        <v>66.025000000000006</v>
      </c>
      <c r="Q109" s="7">
        <v>64.814999999999998</v>
      </c>
      <c r="R109" s="7">
        <v>65.786791699920187</v>
      </c>
      <c r="S109" s="7">
        <v>67.513953488372096</v>
      </c>
      <c r="T109" s="7">
        <v>97.800648952478284</v>
      </c>
      <c r="U109" s="7">
        <v>127.13435114503818</v>
      </c>
      <c r="V109" s="7">
        <v>105.09982892690515</v>
      </c>
      <c r="W109" s="7">
        <v>73.977076023391803</v>
      </c>
      <c r="X109" s="7">
        <v>84.184829396325455</v>
      </c>
      <c r="Y109" s="7">
        <v>71.806271186440668</v>
      </c>
      <c r="Z109" s="7">
        <v>70.640933383515247</v>
      </c>
      <c r="AA109" s="8">
        <v>59.664999999999999</v>
      </c>
    </row>
    <row r="110" spans="1:27" x14ac:dyDescent="0.25">
      <c r="B110" s="67"/>
      <c r="C110" s="6" t="s">
        <v>28</v>
      </c>
      <c r="D110" s="7">
        <v>0</v>
      </c>
      <c r="E110" s="7">
        <v>0</v>
      </c>
      <c r="F110" s="7">
        <v>82.62</v>
      </c>
      <c r="G110" s="7">
        <v>79.790000000000006</v>
      </c>
      <c r="H110" s="7">
        <v>82.97</v>
      </c>
      <c r="I110" s="7">
        <v>83.54</v>
      </c>
      <c r="J110" s="7">
        <v>0</v>
      </c>
      <c r="K110" s="7">
        <v>104.99</v>
      </c>
      <c r="L110" s="7">
        <v>107.51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8"/>
      <c r="C111" s="9" t="s">
        <v>29</v>
      </c>
      <c r="D111" s="10">
        <v>0</v>
      </c>
      <c r="E111" s="10">
        <v>0</v>
      </c>
      <c r="F111" s="10">
        <v>247.85</v>
      </c>
      <c r="G111" s="10">
        <v>239.36</v>
      </c>
      <c r="H111" s="10">
        <v>248.9</v>
      </c>
      <c r="I111" s="10">
        <v>250.62</v>
      </c>
      <c r="J111" s="10">
        <v>0</v>
      </c>
      <c r="K111" s="10">
        <v>314.97000000000003</v>
      </c>
      <c r="L111" s="10">
        <v>322.52999999999997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6" t="s">
        <v>69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288.21960187353625</v>
      </c>
      <c r="S112" s="7">
        <v>307.67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7"/>
      <c r="C113" s="6" t="s">
        <v>27</v>
      </c>
      <c r="D113" s="7">
        <v>59.779999999999994</v>
      </c>
      <c r="E113" s="7">
        <v>57.4962347188264</v>
      </c>
      <c r="F113" s="7">
        <v>56.445000000000007</v>
      </c>
      <c r="G113" s="7">
        <v>0</v>
      </c>
      <c r="H113" s="7">
        <v>0</v>
      </c>
      <c r="I113" s="7">
        <v>0</v>
      </c>
      <c r="J113" s="7">
        <v>54.424999999999997</v>
      </c>
      <c r="K113" s="7">
        <v>62.648895507969726</v>
      </c>
      <c r="L113" s="7">
        <v>66.112968820605516</v>
      </c>
      <c r="M113" s="7">
        <v>67.874035989717228</v>
      </c>
      <c r="N113" s="7">
        <v>60.903999999999996</v>
      </c>
      <c r="O113" s="7">
        <v>64.97703196347031</v>
      </c>
      <c r="P113" s="7">
        <v>63.023999999999994</v>
      </c>
      <c r="Q113" s="7">
        <v>59.485714285714288</v>
      </c>
      <c r="R113" s="7">
        <v>0</v>
      </c>
      <c r="S113" s="7">
        <v>0</v>
      </c>
      <c r="T113" s="7">
        <v>108.52</v>
      </c>
      <c r="U113" s="7">
        <v>85.390480404551198</v>
      </c>
      <c r="V113" s="7">
        <v>81.940498474058998</v>
      </c>
      <c r="W113" s="7">
        <v>80.310510812191382</v>
      </c>
      <c r="X113" s="7">
        <v>75.30680461982675</v>
      </c>
      <c r="Y113" s="7">
        <v>69.368834080717491</v>
      </c>
      <c r="Z113" s="7">
        <v>67.965888559182332</v>
      </c>
      <c r="AA113" s="8">
        <v>58.973354525681792</v>
      </c>
    </row>
    <row r="114" spans="1:27" x14ac:dyDescent="0.25">
      <c r="B114" s="67"/>
      <c r="C114" s="6" t="s">
        <v>28</v>
      </c>
      <c r="D114" s="7">
        <v>0</v>
      </c>
      <c r="E114" s="7">
        <v>0</v>
      </c>
      <c r="F114" s="7">
        <v>0</v>
      </c>
      <c r="G114" s="7">
        <v>90.6</v>
      </c>
      <c r="H114" s="7">
        <v>88</v>
      </c>
      <c r="I114" s="7">
        <v>87.25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8"/>
      <c r="C115" s="9" t="s">
        <v>29</v>
      </c>
      <c r="D115" s="10">
        <v>0</v>
      </c>
      <c r="E115" s="10">
        <v>0</v>
      </c>
      <c r="F115" s="10">
        <v>0</v>
      </c>
      <c r="G115" s="10">
        <v>271.8</v>
      </c>
      <c r="H115" s="10">
        <v>264</v>
      </c>
      <c r="I115" s="10">
        <v>261.75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6" t="s">
        <v>70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7"/>
      <c r="C117" s="6" t="s">
        <v>27</v>
      </c>
      <c r="D117" s="7">
        <v>46.61999999999999</v>
      </c>
      <c r="E117" s="7">
        <v>45.39</v>
      </c>
      <c r="F117" s="7">
        <v>0</v>
      </c>
      <c r="G117" s="7">
        <v>0</v>
      </c>
      <c r="H117" s="7">
        <v>0</v>
      </c>
      <c r="I117" s="7">
        <v>0</v>
      </c>
      <c r="J117" s="7">
        <v>85.669358830146223</v>
      </c>
      <c r="K117" s="7">
        <v>107.11688210457939</v>
      </c>
      <c r="L117" s="7">
        <v>0</v>
      </c>
      <c r="M117" s="7">
        <v>96.03</v>
      </c>
      <c r="N117" s="7">
        <v>88.75</v>
      </c>
      <c r="O117" s="7">
        <v>89.56</v>
      </c>
      <c r="P117" s="7">
        <v>89.710000000000008</v>
      </c>
      <c r="Q117" s="7">
        <v>98.76</v>
      </c>
      <c r="R117" s="7">
        <v>114.69956072351421</v>
      </c>
      <c r="S117" s="7">
        <v>117.92065709096913</v>
      </c>
      <c r="T117" s="7">
        <v>127.12362301101591</v>
      </c>
      <c r="U117" s="7">
        <v>148.01680835197612</v>
      </c>
      <c r="V117" s="7">
        <v>149.33322008862626</v>
      </c>
      <c r="W117" s="7">
        <v>129.98830797321972</v>
      </c>
      <c r="X117" s="7">
        <v>108.93960018596002</v>
      </c>
      <c r="Y117" s="7">
        <v>86.353423423423436</v>
      </c>
      <c r="Z117" s="7">
        <v>71.089651906833893</v>
      </c>
      <c r="AA117" s="8">
        <v>51.577448979591836</v>
      </c>
    </row>
    <row r="118" spans="1:27" x14ac:dyDescent="0.25">
      <c r="B118" s="67"/>
      <c r="C118" s="6" t="s">
        <v>28</v>
      </c>
      <c r="D118" s="7">
        <v>0</v>
      </c>
      <c r="E118" s="7">
        <v>0</v>
      </c>
      <c r="F118" s="7">
        <v>70.569999999999993</v>
      </c>
      <c r="G118" s="7">
        <v>68.33</v>
      </c>
      <c r="H118" s="7">
        <v>71.7</v>
      </c>
      <c r="I118" s="7">
        <v>80.260000000000005</v>
      </c>
      <c r="J118" s="7">
        <v>0</v>
      </c>
      <c r="K118" s="7">
        <v>0</v>
      </c>
      <c r="L118" s="7">
        <v>165.57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8"/>
      <c r="C119" s="9" t="s">
        <v>29</v>
      </c>
      <c r="D119" s="10">
        <v>0</v>
      </c>
      <c r="E119" s="10">
        <v>0</v>
      </c>
      <c r="F119" s="10">
        <v>211.7</v>
      </c>
      <c r="G119" s="10">
        <v>204.98</v>
      </c>
      <c r="H119" s="10">
        <v>215.09</v>
      </c>
      <c r="I119" s="10">
        <v>240.77</v>
      </c>
      <c r="J119" s="10">
        <v>0</v>
      </c>
      <c r="K119" s="10">
        <v>0</v>
      </c>
      <c r="L119" s="10">
        <v>496.71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6" t="s">
        <v>71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259.42</v>
      </c>
      <c r="O120" s="7">
        <v>293.8</v>
      </c>
      <c r="P120" s="7">
        <v>0</v>
      </c>
      <c r="Q120" s="7">
        <v>0</v>
      </c>
      <c r="R120" s="7">
        <v>355.5</v>
      </c>
      <c r="S120" s="7">
        <v>433.4</v>
      </c>
      <c r="T120" s="7">
        <v>450</v>
      </c>
      <c r="U120" s="7">
        <v>449.99999999999994</v>
      </c>
      <c r="V120" s="7">
        <v>373.78031606672516</v>
      </c>
      <c r="W120" s="7">
        <v>345.17510550694806</v>
      </c>
      <c r="X120" s="7">
        <v>345.65</v>
      </c>
      <c r="Y120" s="7">
        <v>287.87</v>
      </c>
      <c r="Z120" s="7">
        <v>258.39</v>
      </c>
      <c r="AA120" s="8">
        <v>215.57187319884727</v>
      </c>
    </row>
    <row r="121" spans="1:27" x14ac:dyDescent="0.25">
      <c r="B121" s="67"/>
      <c r="C121" s="6" t="s">
        <v>27</v>
      </c>
      <c r="D121" s="7">
        <v>37.696938775510212</v>
      </c>
      <c r="E121" s="7">
        <v>35.58483870967742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66.024999999999991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67"/>
      <c r="C122" s="6" t="s">
        <v>28</v>
      </c>
      <c r="D122" s="7">
        <v>0</v>
      </c>
      <c r="E122" s="7">
        <v>0</v>
      </c>
      <c r="F122" s="7">
        <v>59.31</v>
      </c>
      <c r="G122" s="7">
        <v>56.5</v>
      </c>
      <c r="H122" s="7">
        <v>59.31</v>
      </c>
      <c r="I122" s="7">
        <v>87.83</v>
      </c>
      <c r="J122" s="7">
        <v>100</v>
      </c>
      <c r="K122" s="7">
        <v>0</v>
      </c>
      <c r="L122" s="7">
        <v>124.27</v>
      </c>
      <c r="M122" s="7">
        <v>113.85</v>
      </c>
      <c r="N122" s="7">
        <v>0</v>
      </c>
      <c r="O122" s="7">
        <v>0</v>
      </c>
      <c r="P122" s="7">
        <v>110.05</v>
      </c>
      <c r="Q122" s="7">
        <v>114.6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8"/>
      <c r="C123" s="9" t="s">
        <v>29</v>
      </c>
      <c r="D123" s="10">
        <v>0</v>
      </c>
      <c r="E123" s="10">
        <v>0</v>
      </c>
      <c r="F123" s="10">
        <v>177.92</v>
      </c>
      <c r="G123" s="10">
        <v>169.5</v>
      </c>
      <c r="H123" s="10">
        <v>177.92</v>
      </c>
      <c r="I123" s="10">
        <v>263.49</v>
      </c>
      <c r="J123" s="10">
        <v>300</v>
      </c>
      <c r="K123" s="10">
        <v>0</v>
      </c>
      <c r="L123" s="10">
        <v>372.81</v>
      </c>
      <c r="M123" s="10">
        <v>341.54</v>
      </c>
      <c r="N123" s="10">
        <v>0</v>
      </c>
      <c r="O123" s="10">
        <v>0</v>
      </c>
      <c r="P123" s="10">
        <v>330.14</v>
      </c>
      <c r="Q123" s="10">
        <v>343.8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hidden="1" thickTop="1" x14ac:dyDescent="0.25">
      <c r="A124" s="5"/>
      <c r="B124" s="66"/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67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67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69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4E7D-6C1E-4744-A40A-CDB57C6F272D}">
  <sheetPr codeName="Sheet16"/>
  <dimension ref="A1:G131"/>
  <sheetViews>
    <sheetView workbookViewId="0">
      <selection activeCell="H24" sqref="H24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01.11.2021</v>
      </c>
      <c r="B2" s="20" t="s">
        <v>34</v>
      </c>
      <c r="C2" s="20">
        <v>1</v>
      </c>
      <c r="D2" s="21">
        <v>61.6751</v>
      </c>
    </row>
    <row r="3" spans="1:5" ht="15" customHeight="1" thickTop="1" thickBot="1" x14ac:dyDescent="0.3">
      <c r="A3" s="19" t="str">
        <f>'Angazirana aFRR energija'!B5</f>
        <v>02.11.2021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03.11.2021</v>
      </c>
      <c r="B4" s="20" t="s">
        <v>34</v>
      </c>
      <c r="C4" s="20">
        <v>1</v>
      </c>
      <c r="D4" s="21">
        <v>61.695399999999999</v>
      </c>
    </row>
    <row r="5" spans="1:5" ht="15" customHeight="1" thickTop="1" thickBot="1" x14ac:dyDescent="0.3">
      <c r="A5" s="19" t="str">
        <f>'Angazirana aFRR energija'!B7</f>
        <v>04.11.2021</v>
      </c>
      <c r="B5" s="20" t="s">
        <v>34</v>
      </c>
      <c r="C5" s="20">
        <v>1</v>
      </c>
      <c r="D5" s="21">
        <v>61.6967</v>
      </c>
    </row>
    <row r="6" spans="1:5" ht="15" customHeight="1" thickTop="1" thickBot="1" x14ac:dyDescent="0.3">
      <c r="A6" s="19" t="str">
        <f>'Angazirana aFRR energija'!B8</f>
        <v>05.11.2021</v>
      </c>
      <c r="B6" s="20" t="s">
        <v>34</v>
      </c>
      <c r="C6" s="20">
        <v>1</v>
      </c>
      <c r="D6" s="21">
        <v>61.695</v>
      </c>
    </row>
    <row r="7" spans="1:5" ht="15" customHeight="1" thickTop="1" thickBot="1" x14ac:dyDescent="0.3">
      <c r="A7" s="19" t="str">
        <f>'Angazirana aFRR energija'!B9</f>
        <v>06.11.2021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07.11.2021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08.11.2021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09.11.2021</v>
      </c>
      <c r="B10" s="20" t="s">
        <v>34</v>
      </c>
      <c r="C10" s="20">
        <v>1</v>
      </c>
      <c r="D10" s="21">
        <v>61.698999999999998</v>
      </c>
    </row>
    <row r="11" spans="1:5" ht="15" customHeight="1" thickTop="1" thickBot="1" x14ac:dyDescent="0.3">
      <c r="A11" s="19" t="str">
        <f>'Angazirana aFRR energija'!B13</f>
        <v>10.11.2021</v>
      </c>
      <c r="B11" s="20" t="s">
        <v>34</v>
      </c>
      <c r="C11" s="20">
        <v>1</v>
      </c>
      <c r="D11" s="21">
        <v>61.695</v>
      </c>
    </row>
    <row r="12" spans="1:5" ht="15.75" customHeight="1" thickTop="1" thickBot="1" x14ac:dyDescent="0.3">
      <c r="A12" s="19" t="str">
        <f>'Angazirana aFRR energija'!B14</f>
        <v>11.11.2021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12.11.2021</v>
      </c>
      <c r="B13" s="20" t="s">
        <v>34</v>
      </c>
      <c r="C13" s="20">
        <v>1</v>
      </c>
      <c r="D13" s="21">
        <v>61.695300000000003</v>
      </c>
    </row>
    <row r="14" spans="1:5" ht="15" customHeight="1" thickTop="1" thickBot="1" x14ac:dyDescent="0.3">
      <c r="A14" s="19" t="str">
        <f>'Angazirana aFRR energija'!B16</f>
        <v>13.11.2021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14.11.2021</v>
      </c>
      <c r="B15" s="20" t="s">
        <v>34</v>
      </c>
      <c r="C15" s="20">
        <v>1</v>
      </c>
      <c r="D15" s="21">
        <v>61.695</v>
      </c>
    </row>
    <row r="16" spans="1:5" ht="15.75" customHeight="1" thickTop="1" thickBot="1" x14ac:dyDescent="0.3">
      <c r="A16" s="19" t="str">
        <f>'Angazirana aFRR energija'!B18</f>
        <v>15.11.2021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16.11.2021</v>
      </c>
      <c r="B17" s="20" t="s">
        <v>34</v>
      </c>
      <c r="C17" s="20">
        <v>1</v>
      </c>
      <c r="D17" s="21">
        <v>61.695500000000003</v>
      </c>
    </row>
    <row r="18" spans="1:4" ht="15" customHeight="1" thickTop="1" thickBot="1" x14ac:dyDescent="0.3">
      <c r="A18" s="19" t="str">
        <f>'Angazirana aFRR energija'!B20</f>
        <v>17.11.2021</v>
      </c>
      <c r="B18" s="20" t="s">
        <v>34</v>
      </c>
      <c r="C18" s="20">
        <v>1</v>
      </c>
      <c r="D18" s="21">
        <v>61.695700000000002</v>
      </c>
    </row>
    <row r="19" spans="1:4" ht="15" customHeight="1" thickTop="1" thickBot="1" x14ac:dyDescent="0.3">
      <c r="A19" s="19" t="str">
        <f>'Angazirana aFRR energija'!B21</f>
        <v>18.11.2021</v>
      </c>
      <c r="B19" s="20" t="s">
        <v>34</v>
      </c>
      <c r="C19" s="20">
        <v>1</v>
      </c>
      <c r="D19" s="21">
        <v>61.695099999999996</v>
      </c>
    </row>
    <row r="20" spans="1:4" ht="15.75" customHeight="1" thickTop="1" thickBot="1" x14ac:dyDescent="0.3">
      <c r="A20" s="19" t="str">
        <f>'Angazirana aFRR energija'!B22</f>
        <v>19.11.2021</v>
      </c>
      <c r="B20" s="20" t="s">
        <v>34</v>
      </c>
      <c r="C20" s="20">
        <v>1</v>
      </c>
      <c r="D20" s="21">
        <v>61.695</v>
      </c>
    </row>
    <row r="21" spans="1:4" ht="15" customHeight="1" thickTop="1" thickBot="1" x14ac:dyDescent="0.3">
      <c r="A21" s="19" t="str">
        <f>'Angazirana aFRR energija'!B23</f>
        <v>20.11.2021</v>
      </c>
      <c r="B21" s="20" t="s">
        <v>34</v>
      </c>
      <c r="C21" s="20">
        <v>1</v>
      </c>
      <c r="D21" s="21">
        <v>61.695900000000002</v>
      </c>
    </row>
    <row r="22" spans="1:4" ht="15.75" customHeight="1" thickTop="1" thickBot="1" x14ac:dyDescent="0.3">
      <c r="A22" s="19" t="str">
        <f>'Angazirana aFRR energija'!B24</f>
        <v>21.11.2021</v>
      </c>
      <c r="B22" s="20" t="s">
        <v>34</v>
      </c>
      <c r="C22" s="20">
        <v>1</v>
      </c>
      <c r="D22" s="21">
        <v>61.695900000000002</v>
      </c>
    </row>
    <row r="23" spans="1:4" ht="15" customHeight="1" thickTop="1" thickBot="1" x14ac:dyDescent="0.3">
      <c r="A23" s="19" t="str">
        <f>'Angazirana aFRR energija'!B25</f>
        <v>22.11.2021</v>
      </c>
      <c r="B23" s="20" t="s">
        <v>34</v>
      </c>
      <c r="C23" s="20">
        <v>1</v>
      </c>
      <c r="D23" s="21">
        <v>61.695900000000002</v>
      </c>
    </row>
    <row r="24" spans="1:4" ht="15.75" customHeight="1" thickTop="1" thickBot="1" x14ac:dyDescent="0.3">
      <c r="A24" s="19" t="str">
        <f>'Angazirana aFRR energija'!B26</f>
        <v>23.11.2021</v>
      </c>
      <c r="B24" s="20" t="s">
        <v>34</v>
      </c>
      <c r="C24" s="20">
        <v>1</v>
      </c>
      <c r="D24" s="21">
        <v>61.695</v>
      </c>
    </row>
    <row r="25" spans="1:4" ht="15" customHeight="1" thickTop="1" thickBot="1" x14ac:dyDescent="0.3">
      <c r="A25" s="19" t="str">
        <f>'Angazirana aFRR energija'!B27</f>
        <v>24.11.2021</v>
      </c>
      <c r="B25" s="20" t="s">
        <v>34</v>
      </c>
      <c r="C25" s="20">
        <v>1</v>
      </c>
      <c r="D25" s="21">
        <v>61.695</v>
      </c>
    </row>
    <row r="26" spans="1:4" ht="15" customHeight="1" thickTop="1" thickBot="1" x14ac:dyDescent="0.3">
      <c r="A26" s="19" t="str">
        <f>'Angazirana aFRR energija'!B28</f>
        <v>25.11.2021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26.11.2021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27.11.2021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28.11.2021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29.11.2021</v>
      </c>
      <c r="B30" s="20" t="s">
        <v>34</v>
      </c>
      <c r="C30" s="20">
        <v>1</v>
      </c>
      <c r="D30" s="21">
        <v>61.695</v>
      </c>
    </row>
    <row r="31" spans="1:4" ht="16.5" thickTop="1" x14ac:dyDescent="0.25">
      <c r="A31" s="22" t="str">
        <f>'Angazirana aFRR energija'!B33</f>
        <v>30.11.2021</v>
      </c>
      <c r="B31" s="23" t="s">
        <v>34</v>
      </c>
      <c r="C31" s="23">
        <v>1</v>
      </c>
      <c r="D31" s="24">
        <v>61.695</v>
      </c>
    </row>
    <row r="32" spans="1:4" ht="15.75" hidden="1" x14ac:dyDescent="0.25">
      <c r="A32" s="22"/>
      <c r="B32" s="23" t="s">
        <v>34</v>
      </c>
      <c r="C32" s="23">
        <v>1</v>
      </c>
      <c r="D32" s="24"/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A4413-90D7-45CD-8688-27CDAD824C69}">
  <sheetPr codeName="Sheet19">
    <pageSetUpPr fitToPage="1"/>
  </sheetPr>
  <dimension ref="B2:AA128"/>
  <sheetViews>
    <sheetView topLeftCell="L1" zoomScale="70" zoomScaleNormal="70" workbookViewId="0">
      <selection activeCell="D4" sqref="D4:AA123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70" t="s">
        <v>0</v>
      </c>
      <c r="C2" s="72" t="s">
        <v>1</v>
      </c>
      <c r="D2" s="74" t="s">
        <v>72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7" ht="25.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6" t="str">
        <f>'Cena na poramnuvanje'!B4:B7</f>
        <v>01.11.2021</v>
      </c>
      <c r="C4" s="6" t="s">
        <v>26</v>
      </c>
      <c r="D4" s="27">
        <f>'Cena na poramnuvanje'!D4*'Sreden kurs'!$D$2</f>
        <v>9024.3006320000004</v>
      </c>
      <c r="E4" s="27">
        <f>'Cena na poramnuvanje'!E4*'Sreden kurs'!$D$2</f>
        <v>8970.0265440000003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12961.022265</v>
      </c>
      <c r="K4" s="27">
        <f>'Cena na poramnuvanje'!K4*'Sreden kurs'!$D$2</f>
        <v>18919.453676000001</v>
      </c>
      <c r="L4" s="27">
        <f>'Cena na poramnuvanje'!L4*'Sreden kurs'!$D$2</f>
        <v>0</v>
      </c>
      <c r="M4" s="27">
        <f>'Cena na poramnuvanje'!M4*'Sreden kurs'!$D$2</f>
        <v>0</v>
      </c>
      <c r="N4" s="27">
        <f>'Cena na poramnuvanje'!N4*'Sreden kurs'!$D$2</f>
        <v>14808.808261</v>
      </c>
      <c r="O4" s="27">
        <f>'Cena na poramnuvanje'!O4*'Sreden kurs'!$D$2</f>
        <v>13787.335437687547</v>
      </c>
      <c r="P4" s="27">
        <f>'Cena na poramnuvanje'!P4*'Sreden kurs'!$D$2</f>
        <v>13681.593798353613</v>
      </c>
      <c r="Q4" s="27">
        <f>'Cena na poramnuvanje'!Q4*'Sreden kurs'!$D$2</f>
        <v>13737.732672483473</v>
      </c>
      <c r="R4" s="27">
        <f>'Cena na poramnuvanje'!R4*'Sreden kurs'!$D$2</f>
        <v>17198.101635000003</v>
      </c>
      <c r="S4" s="27">
        <f>'Cena na poramnuvanje'!S4*'Sreden kurs'!$D$2</f>
        <v>23083.139676999999</v>
      </c>
      <c r="T4" s="27">
        <f>'Cena na poramnuvanje'!T4*'Sreden kurs'!$D$2</f>
        <v>23690.639412</v>
      </c>
      <c r="U4" s="27">
        <f>'Cena na poramnuvanje'!U4*'Sreden kurs'!$D$2</f>
        <v>26228.569776999997</v>
      </c>
      <c r="V4" s="27">
        <f>'Cena na poramnuvanje'!V4*'Sreden kurs'!$D$2</f>
        <v>25766.006526999998</v>
      </c>
      <c r="W4" s="27">
        <f>'Cena na poramnuvanje'!W4*'Sreden kurs'!$D$2</f>
        <v>21820.033629000001</v>
      </c>
      <c r="X4" s="27">
        <f>'Cena na poramnuvanje'!X4*'Sreden kurs'!$D$2</f>
        <v>22158.013177000001</v>
      </c>
      <c r="Y4" s="27">
        <f>'Cena na poramnuvanje'!Y4*'Sreden kurs'!$D$2</f>
        <v>18759.098416000001</v>
      </c>
      <c r="Z4" s="27">
        <f>'Cena na poramnuvanje'!Z4*'Sreden kurs'!$D$2</f>
        <v>18453.806670999998</v>
      </c>
      <c r="AA4" s="28">
        <f>'Cena na poramnuvanje'!AA4*'Sreden kurs'!$D$2</f>
        <v>14570.742375</v>
      </c>
    </row>
    <row r="5" spans="2:27" x14ac:dyDescent="0.25">
      <c r="B5" s="67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0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0</v>
      </c>
      <c r="Y5" s="27">
        <f>'Cena na poramnuvanje'!Y5*'Sreden kurs'!$D$2</f>
        <v>0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7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3034.4149200000002</v>
      </c>
      <c r="G6" s="27">
        <f>'Cena na poramnuvanje'!G6*'Sreden kurs'!$D$2</f>
        <v>2877.143415</v>
      </c>
      <c r="H6" s="27">
        <f>'Cena na poramnuvanje'!H6*'Sreden kurs'!$D$2</f>
        <v>3471.0746280000003</v>
      </c>
      <c r="I6" s="27">
        <f>'Cena na poramnuvanje'!I6*'Sreden kurs'!$D$2</f>
        <v>4782.9040049999994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6250.771385</v>
      </c>
      <c r="M6" s="27">
        <f>'Cena na poramnuvanje'!M6*'Sreden kurs'!$D$2</f>
        <v>5486.6168959999995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8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9102.628009</v>
      </c>
      <c r="G7" s="29">
        <f>'Cena na poramnuvanje'!G7*'Sreden kurs'!$D$2</f>
        <v>8630.813494</v>
      </c>
      <c r="H7" s="29">
        <f>'Cena na poramnuvanje'!H7*'Sreden kurs'!$D$2</f>
        <v>10412.607133000001</v>
      </c>
      <c r="I7" s="29">
        <f>'Cena na poramnuvanje'!I7*'Sreden kurs'!$D$2</f>
        <v>14348.095264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18752.314155</v>
      </c>
      <c r="M7" s="29">
        <f>'Cena na poramnuvanje'!M7*'Sreden kurs'!$D$2</f>
        <v>16459.233937000001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6" t="str">
        <f>'Cena na poramnuvanje'!B8:B11</f>
        <v>02.11.2021</v>
      </c>
      <c r="C8" s="6" t="s">
        <v>26</v>
      </c>
      <c r="D8" s="27">
        <f>'Cena na poramnuvanje'!D8*'Sreden kurs'!$D$3</f>
        <v>13418.6625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17390.4323625</v>
      </c>
      <c r="L8" s="27">
        <f>'Cena na poramnuvanje'!L8*'Sreden kurs'!$D$3</f>
        <v>18845.766</v>
      </c>
      <c r="M8" s="27">
        <f>'Cena na poramnuvanje'!M8*'Sreden kurs'!$D$3</f>
        <v>19522.428441573036</v>
      </c>
      <c r="N8" s="27">
        <f>'Cena na poramnuvanje'!N8*'Sreden kurs'!$D$3</f>
        <v>20520.373950000001</v>
      </c>
      <c r="O8" s="27">
        <f>'Cena na poramnuvanje'!O8*'Sreden kurs'!$D$3</f>
        <v>19230.846955452867</v>
      </c>
      <c r="P8" s="27">
        <f>'Cena na poramnuvanje'!P8*'Sreden kurs'!$D$3</f>
        <v>18439.485079059279</v>
      </c>
      <c r="Q8" s="27">
        <f>'Cena na poramnuvanje'!Q8*'Sreden kurs'!$D$3</f>
        <v>18895.759846282526</v>
      </c>
      <c r="R8" s="27">
        <f>'Cena na poramnuvanje'!R8*'Sreden kurs'!$D$3</f>
        <v>20814.042150000005</v>
      </c>
      <c r="S8" s="27">
        <f>'Cena na poramnuvanje'!S8*'Sreden kurs'!$D$3</f>
        <v>21312.53775</v>
      </c>
      <c r="T8" s="27">
        <f>'Cena na poramnuvanje'!T8*'Sreden kurs'!$D$3</f>
        <v>23036.913</v>
      </c>
      <c r="U8" s="27">
        <f>'Cena na poramnuvanje'!U8*'Sreden kurs'!$D$3</f>
        <v>27667.739699999998</v>
      </c>
      <c r="V8" s="27">
        <f>'Cena na poramnuvanje'!V8*'Sreden kurs'!$D$3</f>
        <v>27762.75</v>
      </c>
      <c r="W8" s="27">
        <f>'Cena na poramnuvanje'!W8*'Sreden kurs'!$D$3</f>
        <v>25911.899999999998</v>
      </c>
      <c r="X8" s="27">
        <f>'Cena na poramnuvanje'!X8*'Sreden kurs'!$D$3</f>
        <v>21377.317500000001</v>
      </c>
      <c r="Y8" s="27">
        <f>'Cena na poramnuvanje'!Y8*'Sreden kurs'!$D$3</f>
        <v>0</v>
      </c>
      <c r="Z8" s="27">
        <f>'Cena na poramnuvanje'!Z8*'Sreden kurs'!$D$3</f>
        <v>16657.033050000002</v>
      </c>
      <c r="AA8" s="28">
        <f>'Cena na poramnuvanje'!AA8*'Sreden kurs'!$D$3</f>
        <v>15454.5975</v>
      </c>
    </row>
    <row r="9" spans="2:27" x14ac:dyDescent="0.25">
      <c r="B9" s="67"/>
      <c r="C9" s="6" t="s">
        <v>27</v>
      </c>
      <c r="D9" s="27">
        <f>'Cena na poramnuvanje'!D9*'Sreden kurs'!$D$3</f>
        <v>0</v>
      </c>
      <c r="E9" s="27">
        <f>'Cena na poramnuvanje'!E9*'Sreden kurs'!$D$3</f>
        <v>0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0</v>
      </c>
      <c r="M9" s="27">
        <f>'Cena na poramnuvanje'!M9*'Sreden kurs'!$D$3</f>
        <v>0</v>
      </c>
      <c r="N9" s="27">
        <f>'Cena na poramnuvanje'!N9*'Sreden kurs'!$D$3</f>
        <v>0</v>
      </c>
      <c r="O9" s="27">
        <f>'Cena na poramnuvanje'!O9*'Sreden kurs'!$D$3</f>
        <v>0</v>
      </c>
      <c r="P9" s="27">
        <f>'Cena na poramnuvanje'!P9*'Sreden kurs'!$D$3</f>
        <v>0</v>
      </c>
      <c r="Q9" s="27">
        <f>'Cena na poramnuvanje'!Q9*'Sreden kurs'!$D$3</f>
        <v>0</v>
      </c>
      <c r="R9" s="27">
        <f>'Cena na poramnuvanje'!R9*'Sreden kurs'!$D$3</f>
        <v>0</v>
      </c>
      <c r="S9" s="27">
        <f>'Cena na poramnuvanje'!S9*'Sreden kurs'!$D$3</f>
        <v>0</v>
      </c>
      <c r="T9" s="27">
        <f>'Cena na poramnuvanje'!T9*'Sreden kurs'!$D$3</f>
        <v>0</v>
      </c>
      <c r="U9" s="27">
        <f>'Cena na poramnuvanje'!U9*'Sreden kurs'!$D$3</f>
        <v>0</v>
      </c>
      <c r="V9" s="27">
        <f>'Cena na poramnuvanje'!V9*'Sreden kurs'!$D$3</f>
        <v>0</v>
      </c>
      <c r="W9" s="27">
        <f>'Cena na poramnuvanje'!W9*'Sreden kurs'!$D$3</f>
        <v>0</v>
      </c>
      <c r="X9" s="27">
        <f>'Cena na poramnuvanje'!X9*'Sreden kurs'!$D$3</f>
        <v>0</v>
      </c>
      <c r="Y9" s="27">
        <f>'Cena na poramnuvanje'!Y9*'Sreden kurs'!$D$3</f>
        <v>6200.3474999999999</v>
      </c>
      <c r="Z9" s="27">
        <f>'Cena na poramnuvanje'!Z9*'Sreden kurs'!$D$3</f>
        <v>0</v>
      </c>
      <c r="AA9" s="28">
        <f>'Cena na poramnuvanje'!AA9*'Sreden kurs'!$D$3</f>
        <v>0</v>
      </c>
    </row>
    <row r="10" spans="2:27" x14ac:dyDescent="0.25">
      <c r="B10" s="67"/>
      <c r="C10" s="6" t="s">
        <v>28</v>
      </c>
      <c r="D10" s="27">
        <f>'Cena na poramnuvanje'!D10*'Sreden kurs'!$D$3</f>
        <v>0</v>
      </c>
      <c r="E10" s="27">
        <f>'Cena na poramnuvanje'!E10*'Sreden kurs'!$D$3</f>
        <v>4070.6361000000002</v>
      </c>
      <c r="F10" s="27">
        <f>'Cena na poramnuvanje'!F10*'Sreden kurs'!$D$3</f>
        <v>3976.8596999999995</v>
      </c>
      <c r="G10" s="27">
        <f>'Cena na poramnuvanje'!G10*'Sreden kurs'!$D$3</f>
        <v>3430.2420000000002</v>
      </c>
      <c r="H10" s="27">
        <f>'Cena na poramnuvanje'!H10*'Sreden kurs'!$D$3</f>
        <v>3810.2831999999999</v>
      </c>
      <c r="I10" s="27">
        <f>'Cena na poramnuvanje'!I10*'Sreden kurs'!$D$3</f>
        <v>4788.7659000000003</v>
      </c>
      <c r="J10" s="27">
        <f>'Cena na poramnuvanje'!J10*'Sreden kurs'!$D$3</f>
        <v>5783.90625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8"/>
      <c r="C11" s="9" t="s">
        <v>29</v>
      </c>
      <c r="D11" s="29">
        <f>'Cena na poramnuvanje'!D11*'Sreden kurs'!$D$3</f>
        <v>0</v>
      </c>
      <c r="E11" s="29">
        <f>'Cena na poramnuvanje'!E11*'Sreden kurs'!$D$3</f>
        <v>12211.291350000001</v>
      </c>
      <c r="F11" s="29">
        <f>'Cena na poramnuvanje'!F11*'Sreden kurs'!$D$3</f>
        <v>11930.579099999999</v>
      </c>
      <c r="G11" s="29">
        <f>'Cena na poramnuvanje'!G11*'Sreden kurs'!$D$3</f>
        <v>10290.726000000001</v>
      </c>
      <c r="H11" s="29">
        <f>'Cena na poramnuvanje'!H11*'Sreden kurs'!$D$3</f>
        <v>11430.23265</v>
      </c>
      <c r="I11" s="29">
        <f>'Cena na poramnuvanje'!I11*'Sreden kurs'!$D$3</f>
        <v>14366.297700000001</v>
      </c>
      <c r="J11" s="29">
        <f>'Cena na poramnuvanje'!J11*'Sreden kurs'!$D$3</f>
        <v>17351.1018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6" t="str">
        <f>'Cena na poramnuvanje'!B12:B15</f>
        <v>03.11.2021</v>
      </c>
      <c r="C12" s="6" t="s">
        <v>26</v>
      </c>
      <c r="D12" s="27">
        <f>'Cena na poramnuvanje'!D12*'Sreden kurs'!$D$4</f>
        <v>13574.221908000001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18454.122396666666</v>
      </c>
      <c r="M12" s="27">
        <f>'Cena na poramnuvanje'!M12*'Sreden kurs'!$D$4</f>
        <v>17571.846537999998</v>
      </c>
      <c r="N12" s="27">
        <f>'Cena na poramnuvanje'!N12*'Sreden kurs'!$D$4</f>
        <v>16651.968124000003</v>
      </c>
      <c r="O12" s="27">
        <f>'Cena na poramnuvanje'!O12*'Sreden kurs'!$D$4</f>
        <v>17104.227044666666</v>
      </c>
      <c r="P12" s="27">
        <f>'Cena na poramnuvanje'!P12*'Sreden kurs'!$D$4</f>
        <v>16537.863272666666</v>
      </c>
      <c r="Q12" s="27">
        <f>'Cena na poramnuvanje'!Q12*'Sreden kurs'!$D$4</f>
        <v>16931.479924666666</v>
      </c>
      <c r="R12" s="27">
        <f>'Cena na poramnuvanje'!R12*'Sreden kurs'!$D$4</f>
        <v>19118.474639288488</v>
      </c>
      <c r="S12" s="27">
        <f>'Cena na poramnuvanje'!S12*'Sreden kurs'!$D$4</f>
        <v>21033.195768000001</v>
      </c>
      <c r="T12" s="27">
        <f>'Cena na poramnuvanje'!T12*'Sreden kurs'!$D$4</f>
        <v>0</v>
      </c>
      <c r="U12" s="27">
        <f>'Cena na poramnuvanje'!U12*'Sreden kurs'!$D$4</f>
        <v>23875.502845999999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16993.997929999998</v>
      </c>
      <c r="Z12" s="27">
        <f>'Cena na poramnuvanje'!Z12*'Sreden kurs'!$D$4</f>
        <v>15354.751151999999</v>
      </c>
      <c r="AA12" s="28">
        <f>'Cena na poramnuvanje'!AA12*'Sreden kurs'!$D$4</f>
        <v>13425.535994000002</v>
      </c>
    </row>
    <row r="13" spans="2:27" x14ac:dyDescent="0.25">
      <c r="B13" s="67"/>
      <c r="C13" s="6" t="s">
        <v>27</v>
      </c>
      <c r="D13" s="27">
        <f>'Cena na poramnuvanje'!D13*'Sreden kurs'!$D$4</f>
        <v>0</v>
      </c>
      <c r="E13" s="27">
        <f>'Cena na poramnuvanje'!E13*'Sreden kurs'!$D$4</f>
        <v>0</v>
      </c>
      <c r="F13" s="27">
        <f>'Cena na poramnuvanje'!F13*'Sreden kurs'!$D$4</f>
        <v>0</v>
      </c>
      <c r="G13" s="27">
        <f>'Cena na poramnuvanje'!G13*'Sreden kurs'!$D$4</f>
        <v>0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0</v>
      </c>
      <c r="N13" s="27">
        <f>'Cena na poramnuvanje'!N13*'Sreden kurs'!$D$4</f>
        <v>0</v>
      </c>
      <c r="O13" s="27">
        <f>'Cena na poramnuvanje'!O13*'Sreden kurs'!$D$4</f>
        <v>0</v>
      </c>
      <c r="P13" s="27">
        <f>'Cena na poramnuvanje'!P13*'Sreden kurs'!$D$4</f>
        <v>0</v>
      </c>
      <c r="Q13" s="27">
        <f>'Cena na poramnuvanje'!Q13*'Sreden kurs'!$D$4</f>
        <v>0</v>
      </c>
      <c r="R13" s="27">
        <f>'Cena na poramnuvanje'!R13*'Sreden kurs'!$D$4</f>
        <v>0</v>
      </c>
      <c r="S13" s="27">
        <f>'Cena na poramnuvanje'!S13*'Sreden kurs'!$D$4</f>
        <v>0</v>
      </c>
      <c r="T13" s="27">
        <f>'Cena na poramnuvanje'!T13*'Sreden kurs'!$D$4</f>
        <v>7248.5925459999999</v>
      </c>
      <c r="U13" s="27">
        <f>'Cena na poramnuvanje'!U13*'Sreden kurs'!$D$4</f>
        <v>0</v>
      </c>
      <c r="V13" s="27">
        <f>'Cena na poramnuvanje'!V13*'Sreden kurs'!$D$4</f>
        <v>8462.7580179999986</v>
      </c>
      <c r="W13" s="27">
        <f>'Cena na poramnuvanje'!W13*'Sreden kurs'!$D$4</f>
        <v>7441.0821939999996</v>
      </c>
      <c r="X13" s="27">
        <f>'Cena na poramnuvanje'!X13*'Sreden kurs'!$D$4</f>
        <v>6787.1109540000007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7"/>
      <c r="C14" s="6" t="s">
        <v>28</v>
      </c>
      <c r="D14" s="27">
        <f>'Cena na poramnuvanje'!D14*'Sreden kurs'!$D$4</f>
        <v>0</v>
      </c>
      <c r="E14" s="27">
        <f>'Cena na poramnuvanje'!E14*'Sreden kurs'!$D$4</f>
        <v>4413.6889160000001</v>
      </c>
      <c r="F14" s="27">
        <f>'Cena na poramnuvanje'!F14*'Sreden kurs'!$D$4</f>
        <v>4326.698402</v>
      </c>
      <c r="G14" s="27">
        <f>'Cena na poramnuvanje'!G14*'Sreden kurs'!$D$4</f>
        <v>4036.1130680000001</v>
      </c>
      <c r="H14" s="27">
        <f>'Cena na poramnuvanje'!H14*'Sreden kurs'!$D$4</f>
        <v>4011.4349079999997</v>
      </c>
      <c r="I14" s="27">
        <f>'Cena na poramnuvanje'!I14*'Sreden kurs'!$D$4</f>
        <v>4278.5759899999994</v>
      </c>
      <c r="J14" s="27">
        <f>'Cena na poramnuvanje'!J14*'Sreden kurs'!$D$4</f>
        <v>5242.8750920000002</v>
      </c>
      <c r="K14" s="27">
        <f>'Cena na poramnuvanje'!K14*'Sreden kurs'!$D$4</f>
        <v>6340.4362579999997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8"/>
      <c r="C15" s="9" t="s">
        <v>29</v>
      </c>
      <c r="D15" s="29">
        <f>'Cena na poramnuvanje'!D15*'Sreden kurs'!$D$4</f>
        <v>0</v>
      </c>
      <c r="E15" s="29">
        <f>'Cena na poramnuvanje'!E15*'Sreden kurs'!$D$4</f>
        <v>13241.066747999999</v>
      </c>
      <c r="F15" s="29">
        <f>'Cena na poramnuvanje'!F15*'Sreden kurs'!$D$4</f>
        <v>12979.478251999999</v>
      </c>
      <c r="G15" s="29">
        <f>'Cena na poramnuvanje'!G15*'Sreden kurs'!$D$4</f>
        <v>12108.339204</v>
      </c>
      <c r="H15" s="29">
        <f>'Cena na poramnuvanje'!H15*'Sreden kurs'!$D$4</f>
        <v>12033.68777</v>
      </c>
      <c r="I15" s="29">
        <f>'Cena na poramnuvanje'!I15*'Sreden kurs'!$D$4</f>
        <v>12835.72797</v>
      </c>
      <c r="J15" s="29">
        <f>'Cena na poramnuvanje'!J15*'Sreden kurs'!$D$4</f>
        <v>15728.008322</v>
      </c>
      <c r="K15" s="29">
        <f>'Cena na poramnuvanje'!K15*'Sreden kurs'!$D$4</f>
        <v>19021.308774000001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6" t="str">
        <f>'Cena na poramnuvanje'!B16:B19</f>
        <v>04.11.2021</v>
      </c>
      <c r="C16" s="6" t="s">
        <v>26</v>
      </c>
      <c r="D16" s="27">
        <f>'Cena na poramnuvanje'!D16*'Sreden kurs'!$D$5</f>
        <v>15306.334303</v>
      </c>
      <c r="E16" s="27">
        <f>'Cena na poramnuvanje'!E16*'Sreden kurs'!$D$5</f>
        <v>0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0</v>
      </c>
      <c r="L16" s="27">
        <f>'Cena na poramnuvanje'!L16*'Sreden kurs'!$D$5</f>
        <v>0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0</v>
      </c>
      <c r="V16" s="27">
        <f>'Cena na poramnuvanje'!V16*'Sreden kurs'!$D$5</f>
        <v>0</v>
      </c>
      <c r="W16" s="27">
        <f>'Cena na poramnuvanje'!W16*'Sreden kurs'!$D$5</f>
        <v>0</v>
      </c>
      <c r="X16" s="27">
        <f>'Cena na poramnuvanje'!X16*'Sreden kurs'!$D$5</f>
        <v>0</v>
      </c>
      <c r="Y16" s="27">
        <f>'Cena na poramnuvanje'!Y16*'Sreden kurs'!$D$5</f>
        <v>0</v>
      </c>
      <c r="Z16" s="27">
        <f>'Cena na poramnuvanje'!Z16*'Sreden kurs'!$D$5</f>
        <v>0</v>
      </c>
      <c r="AA16" s="28">
        <f>'Cena na poramnuvanje'!AA16*'Sreden kurs'!$D$5</f>
        <v>0</v>
      </c>
    </row>
    <row r="17" spans="2:27" x14ac:dyDescent="0.25">
      <c r="B17" s="67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6199.9013829999994</v>
      </c>
      <c r="O17" s="27">
        <f>'Cena na poramnuvanje'!O17*'Sreden kurs'!$D$5</f>
        <v>6139.4386170000007</v>
      </c>
      <c r="P17" s="27">
        <f>'Cena na poramnuvanje'!P17*'Sreden kurs'!$D$5</f>
        <v>6539.8501999999999</v>
      </c>
      <c r="Q17" s="27">
        <f>'Cena na poramnuvanje'!Q17*'Sreden kurs'!$D$5</f>
        <v>6856.9712380000001</v>
      </c>
      <c r="R17" s="27">
        <f>'Cena na poramnuvanje'!R17*'Sreden kurs'!$D$5</f>
        <v>4313.3804398058783</v>
      </c>
      <c r="S17" s="27">
        <f>'Cena na poramnuvanje'!S17*'Sreden kurs'!$D$5</f>
        <v>4395.6677668799994</v>
      </c>
      <c r="T17" s="27">
        <f>'Cena na poramnuvanje'!T17*'Sreden kurs'!$D$5</f>
        <v>4908.5312475660376</v>
      </c>
      <c r="U17" s="27">
        <f>'Cena na poramnuvanje'!U17*'Sreden kurs'!$D$5</f>
        <v>5245.2313258799995</v>
      </c>
      <c r="V17" s="27">
        <f>'Cena na poramnuvanje'!V17*'Sreden kurs'!$D$5</f>
        <v>5384.6411892000006</v>
      </c>
      <c r="W17" s="27">
        <f>'Cena na poramnuvanje'!W17*'Sreden kurs'!$D$5</f>
        <v>5519.5906698529134</v>
      </c>
      <c r="X17" s="27">
        <f>'Cena na poramnuvanje'!X17*'Sreden kurs'!$D$5</f>
        <v>6459.0275229999997</v>
      </c>
      <c r="Y17" s="27">
        <f>'Cena na poramnuvanje'!Y17*'Sreden kurs'!$D$5</f>
        <v>6020.9809529999993</v>
      </c>
      <c r="Z17" s="27">
        <f>'Cena na poramnuvanje'!Z17*'Sreden kurs'!$D$5</f>
        <v>5892.03485</v>
      </c>
      <c r="AA17" s="28">
        <f>'Cena na poramnuvanje'!AA17*'Sreden kurs'!$D$5</f>
        <v>3333.2899413916502</v>
      </c>
    </row>
    <row r="18" spans="2:27" x14ac:dyDescent="0.25">
      <c r="B18" s="67"/>
      <c r="C18" s="6" t="s">
        <v>28</v>
      </c>
      <c r="D18" s="27">
        <f>'Cena na poramnuvanje'!D18*'Sreden kurs'!$D$5</f>
        <v>0</v>
      </c>
      <c r="E18" s="27">
        <f>'Cena na poramnuvanje'!E18*'Sreden kurs'!$D$5</f>
        <v>4704.9903420000001</v>
      </c>
      <c r="F18" s="27">
        <f>'Cena na poramnuvanje'!F18*'Sreden kurs'!$D$5</f>
        <v>4500.1572980000001</v>
      </c>
      <c r="G18" s="27">
        <f>'Cena na poramnuvanje'!G18*'Sreden kurs'!$D$5</f>
        <v>4413.1649509999997</v>
      </c>
      <c r="H18" s="27">
        <f>'Cena na poramnuvanje'!H18*'Sreden kurs'!$D$5</f>
        <v>4484.733123</v>
      </c>
      <c r="I18" s="27">
        <f>'Cena na poramnuvanje'!I18*'Sreden kurs'!$D$5</f>
        <v>4924.0136270000003</v>
      </c>
      <c r="J18" s="27">
        <f>'Cena na poramnuvanje'!J18*'Sreden kurs'!$D$5</f>
        <v>5669.3097630000002</v>
      </c>
      <c r="K18" s="27">
        <f>'Cena na poramnuvanje'!K18*'Sreden kurs'!$D$5</f>
        <v>6502.8321800000003</v>
      </c>
      <c r="L18" s="27">
        <f>'Cena na poramnuvanje'!L18*'Sreden kurs'!$D$5</f>
        <v>6594.7602630000001</v>
      </c>
      <c r="M18" s="27">
        <f>'Cena na poramnuvanje'!M18*'Sreden kurs'!$D$5</f>
        <v>6272.7034890000004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8"/>
      <c r="C19" s="9" t="s">
        <v>29</v>
      </c>
      <c r="D19" s="29">
        <f>'Cena na poramnuvanje'!D19*'Sreden kurs'!$D$5</f>
        <v>0</v>
      </c>
      <c r="E19" s="29">
        <f>'Cena na poramnuvanje'!E19*'Sreden kurs'!$D$5</f>
        <v>14114.354059000001</v>
      </c>
      <c r="F19" s="29">
        <f>'Cena na poramnuvanje'!F19*'Sreden kurs'!$D$5</f>
        <v>13499.854927</v>
      </c>
      <c r="G19" s="29">
        <f>'Cena na poramnuvanje'!G19*'Sreden kurs'!$D$5</f>
        <v>13239.494853</v>
      </c>
      <c r="H19" s="29">
        <f>'Cena na poramnuvanje'!H19*'Sreden kurs'!$D$5</f>
        <v>13454.199369</v>
      </c>
      <c r="I19" s="29">
        <f>'Cena na poramnuvanje'!I19*'Sreden kurs'!$D$5</f>
        <v>14771.423913999999</v>
      </c>
      <c r="J19" s="29">
        <f>'Cena na poramnuvanje'!J19*'Sreden kurs'!$D$5</f>
        <v>17007.312322000002</v>
      </c>
      <c r="K19" s="29">
        <f>'Cena na poramnuvanje'!K19*'Sreden kurs'!$D$5</f>
        <v>19508.49654</v>
      </c>
      <c r="L19" s="29">
        <f>'Cena na poramnuvanje'!L19*'Sreden kurs'!$D$5</f>
        <v>19783.663822000002</v>
      </c>
      <c r="M19" s="29">
        <f>'Cena na poramnuvanje'!M19*'Sreden kurs'!$D$5</f>
        <v>18817.4935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6" t="str">
        <f>'Cena na poramnuvanje'!B20:B23</f>
        <v>05.11.2021</v>
      </c>
      <c r="C20" s="6" t="s">
        <v>26</v>
      </c>
      <c r="D20" s="27">
        <f>'Cena na poramnuvanje'!D20*'Sreden kurs'!$D$6</f>
        <v>13053.428100000003</v>
      </c>
      <c r="E20" s="27">
        <f>'Cena na poramnuvanje'!E20*'Sreden kurs'!$D$6</f>
        <v>0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0</v>
      </c>
      <c r="K20" s="27">
        <f>'Cena na poramnuvanje'!K20*'Sreden kurs'!$D$6</f>
        <v>0</v>
      </c>
      <c r="L20" s="27">
        <f>'Cena na poramnuvanje'!L20*'Sreden kurs'!$D$6</f>
        <v>0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0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0</v>
      </c>
      <c r="V20" s="27">
        <f>'Cena na poramnuvanje'!V20*'Sreden kurs'!$D$6</f>
        <v>0</v>
      </c>
      <c r="W20" s="27">
        <f>'Cena na poramnuvanje'!W20*'Sreden kurs'!$D$6</f>
        <v>0</v>
      </c>
      <c r="X20" s="27">
        <f>'Cena na poramnuvanje'!X20*'Sreden kurs'!$D$6</f>
        <v>0</v>
      </c>
      <c r="Y20" s="27">
        <f>'Cena na poramnuvanje'!Y20*'Sreden kurs'!$D$6</f>
        <v>0</v>
      </c>
      <c r="Z20" s="27">
        <f>'Cena na poramnuvanje'!Z20*'Sreden kurs'!$D$6</f>
        <v>0</v>
      </c>
      <c r="AA20" s="28">
        <f>'Cena na poramnuvanje'!AA20*'Sreden kurs'!$D$6</f>
        <v>12994.817849999999</v>
      </c>
    </row>
    <row r="21" spans="2:27" x14ac:dyDescent="0.25">
      <c r="B21" s="67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0</v>
      </c>
      <c r="O21" s="27">
        <f>'Cena na poramnuvanje'!O21*'Sreden kurs'!$D$6</f>
        <v>0</v>
      </c>
      <c r="P21" s="27">
        <f>'Cena na poramnuvanje'!P21*'Sreden kurs'!$D$6</f>
        <v>0</v>
      </c>
      <c r="Q21" s="27">
        <f>'Cena na poramnuvanje'!Q21*'Sreden kurs'!$D$6</f>
        <v>0</v>
      </c>
      <c r="R21" s="27">
        <f>'Cena na poramnuvanje'!R21*'Sreden kurs'!$D$6</f>
        <v>6570.5175000000008</v>
      </c>
      <c r="S21" s="27">
        <f>'Cena na poramnuvanje'!S21*'Sreden kurs'!$D$6</f>
        <v>6400.8562499999998</v>
      </c>
      <c r="T21" s="27">
        <f>'Cena na poramnuvanje'!T21*'Sreden kurs'!$D$6</f>
        <v>4480.9043682316988</v>
      </c>
      <c r="U21" s="27">
        <f>'Cena na poramnuvanje'!U21*'Sreden kurs'!$D$6</f>
        <v>4934.0612924702773</v>
      </c>
      <c r="V21" s="27">
        <f>'Cena na poramnuvanje'!V21*'Sreden kurs'!$D$6</f>
        <v>4224.0345479999996</v>
      </c>
      <c r="W21" s="27">
        <f>'Cena na poramnuvanje'!W21*'Sreden kurs'!$D$6</f>
        <v>3707.0304480000004</v>
      </c>
      <c r="X21" s="27">
        <f>'Cena na poramnuvanje'!X21*'Sreden kurs'!$D$6</f>
        <v>5904.2115000000003</v>
      </c>
      <c r="Y21" s="27">
        <f>'Cena na poramnuvanje'!Y21*'Sreden kurs'!$D$6</f>
        <v>3423.6053764420744</v>
      </c>
      <c r="Z21" s="27">
        <f>'Cena na poramnuvanje'!Z21*'Sreden kurs'!$D$6</f>
        <v>4438.3382999999994</v>
      </c>
      <c r="AA21" s="28">
        <f>'Cena na poramnuvanje'!AA21*'Sreden kurs'!$D$6</f>
        <v>0</v>
      </c>
    </row>
    <row r="22" spans="2:27" x14ac:dyDescent="0.25">
      <c r="B22" s="67"/>
      <c r="C22" s="6" t="s">
        <v>28</v>
      </c>
      <c r="D22" s="27">
        <f>'Cena na poramnuvanje'!D22*'Sreden kurs'!$D$6</f>
        <v>0</v>
      </c>
      <c r="E22" s="27">
        <f>'Cena na poramnuvanje'!E22*'Sreden kurs'!$D$6</f>
        <v>3427.1572499999997</v>
      </c>
      <c r="F22" s="27">
        <f>'Cena na poramnuvanje'!F22*'Sreden kurs'!$D$6</f>
        <v>3391.9910999999997</v>
      </c>
      <c r="G22" s="27">
        <f>'Cena na poramnuvanje'!G22*'Sreden kurs'!$D$6</f>
        <v>3683.1915000000004</v>
      </c>
      <c r="H22" s="27">
        <f>'Cena na poramnuvanje'!H22*'Sreden kurs'!$D$6</f>
        <v>3238.9875000000002</v>
      </c>
      <c r="I22" s="27">
        <f>'Cena na poramnuvanje'!I22*'Sreden kurs'!$D$6</f>
        <v>4599.3622500000001</v>
      </c>
      <c r="J22" s="27">
        <f>'Cena na poramnuvanje'!J22*'Sreden kurs'!$D$6</f>
        <v>5587.0992000000006</v>
      </c>
      <c r="K22" s="27">
        <f>'Cena na poramnuvanje'!K22*'Sreden kurs'!$D$6</f>
        <v>6545.8395</v>
      </c>
      <c r="L22" s="27">
        <f>'Cena na poramnuvanje'!L22*'Sreden kurs'!$D$6</f>
        <v>7311.4744500000006</v>
      </c>
      <c r="M22" s="27">
        <f>'Cena na poramnuvanje'!M22*'Sreden kurs'!$D$6</f>
        <v>6717.9685500000005</v>
      </c>
      <c r="N22" s="27">
        <f>'Cena na poramnuvanje'!N22*'Sreden kurs'!$D$6</f>
        <v>6970.3011000000006</v>
      </c>
      <c r="O22" s="27">
        <f>'Cena na poramnuvanje'!O22*'Sreden kurs'!$D$6</f>
        <v>6907.3721999999998</v>
      </c>
      <c r="P22" s="27">
        <f>'Cena na poramnuvanje'!P22*'Sreden kurs'!$D$6</f>
        <v>6197.8796999999995</v>
      </c>
      <c r="Q22" s="27">
        <f>'Cena na poramnuvanje'!Q22*'Sreden kurs'!$D$6</f>
        <v>6168.2660999999998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8"/>
      <c r="C23" s="9" t="s">
        <v>29</v>
      </c>
      <c r="D23" s="29">
        <f>'Cena na poramnuvanje'!D23*'Sreden kurs'!$D$6</f>
        <v>0</v>
      </c>
      <c r="E23" s="29">
        <f>'Cena na poramnuvanje'!E23*'Sreden kurs'!$D$6</f>
        <v>10280.854799999999</v>
      </c>
      <c r="F23" s="29">
        <f>'Cena na poramnuvanje'!F23*'Sreden kurs'!$D$6</f>
        <v>10175.35635</v>
      </c>
      <c r="G23" s="29">
        <f>'Cena na poramnuvanje'!G23*'Sreden kurs'!$D$6</f>
        <v>11048.957550000001</v>
      </c>
      <c r="H23" s="29">
        <f>'Cena na poramnuvanje'!H23*'Sreden kurs'!$D$6</f>
        <v>9716.9624999999996</v>
      </c>
      <c r="I23" s="29">
        <f>'Cena na poramnuvanje'!I23*'Sreden kurs'!$D$6</f>
        <v>13797.469799999999</v>
      </c>
      <c r="J23" s="29">
        <f>'Cena na poramnuvanje'!J23*'Sreden kurs'!$D$6</f>
        <v>16760.680650000002</v>
      </c>
      <c r="K23" s="29">
        <f>'Cena na poramnuvanje'!K23*'Sreden kurs'!$D$6</f>
        <v>19637.518500000002</v>
      </c>
      <c r="L23" s="29">
        <f>'Cena na poramnuvanje'!L23*'Sreden kurs'!$D$6</f>
        <v>21933.806399999998</v>
      </c>
      <c r="M23" s="29">
        <f>'Cena na poramnuvanje'!M23*'Sreden kurs'!$D$6</f>
        <v>20153.905650000001</v>
      </c>
      <c r="N23" s="29">
        <f>'Cena na poramnuvanje'!N23*'Sreden kurs'!$D$6</f>
        <v>20910.903300000002</v>
      </c>
      <c r="O23" s="29">
        <f>'Cena na poramnuvanje'!O23*'Sreden kurs'!$D$6</f>
        <v>20721.499650000002</v>
      </c>
      <c r="P23" s="29">
        <f>'Cena na poramnuvanje'!P23*'Sreden kurs'!$D$6</f>
        <v>18593.6391</v>
      </c>
      <c r="Q23" s="29">
        <f>'Cena na poramnuvanje'!Q23*'Sreden kurs'!$D$6</f>
        <v>18504.798299999999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6" t="str">
        <f>'Cena na poramnuvanje'!B24:B27</f>
        <v>06.11.2021</v>
      </c>
      <c r="C24" s="6" t="s">
        <v>26</v>
      </c>
      <c r="D24" s="27">
        <f>'Cena na poramnuvanje'!D24*'Sreden kurs'!$D$7</f>
        <v>12835.0278</v>
      </c>
      <c r="E24" s="27">
        <f>'Cena na poramnuvanje'!E24*'Sreden kurs'!$D$7</f>
        <v>0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0</v>
      </c>
      <c r="J24" s="27">
        <f>'Cena na poramnuvanje'!J24*'Sreden kurs'!$D$7</f>
        <v>0</v>
      </c>
      <c r="K24" s="27">
        <f>'Cena na poramnuvanje'!K24*'Sreden kurs'!$D$7</f>
        <v>0</v>
      </c>
      <c r="L24" s="27">
        <f>'Cena na poramnuvanje'!L24*'Sreden kurs'!$D$7</f>
        <v>0</v>
      </c>
      <c r="M24" s="27">
        <f>'Cena na poramnuvanje'!M24*'Sreden kurs'!$D$7</f>
        <v>13360.6692</v>
      </c>
      <c r="N24" s="27">
        <f>'Cena na poramnuvanje'!N24*'Sreden kurs'!$D$7</f>
        <v>0</v>
      </c>
      <c r="O24" s="27">
        <f>'Cena na poramnuvanje'!O24*'Sreden kurs'!$D$7</f>
        <v>0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14836.4136</v>
      </c>
      <c r="S24" s="27">
        <f>'Cena na poramnuvanje'!S24*'Sreden kurs'!$D$7</f>
        <v>15441.64155</v>
      </c>
      <c r="T24" s="27">
        <f>'Cena na poramnuvanje'!T24*'Sreden kurs'!$D$7</f>
        <v>15486.061949999999</v>
      </c>
      <c r="U24" s="27">
        <f>'Cena na poramnuvanje'!U24*'Sreden kurs'!$D$7</f>
        <v>20268.658349999998</v>
      </c>
      <c r="V24" s="27">
        <f>'Cena na poramnuvanje'!V24*'Sreden kurs'!$D$7</f>
        <v>17582.458050000001</v>
      </c>
      <c r="W24" s="27">
        <f>'Cena na poramnuvanje'!W24*'Sreden kurs'!$D$7</f>
        <v>18376.472700000002</v>
      </c>
      <c r="X24" s="27">
        <f>'Cena na poramnuvanje'!X24*'Sreden kurs'!$D$7</f>
        <v>16607.060099999999</v>
      </c>
      <c r="Y24" s="27">
        <f>'Cena na poramnuvanje'!Y24*'Sreden kurs'!$D$7</f>
        <v>13460.615100000003</v>
      </c>
      <c r="Z24" s="27">
        <f>'Cena na poramnuvanje'!Z24*'Sreden kurs'!$D$7</f>
        <v>15082.576650000001</v>
      </c>
      <c r="AA24" s="28">
        <f>'Cena na poramnuvanje'!AA24*'Sreden kurs'!$D$7</f>
        <v>11054.510100000001</v>
      </c>
    </row>
    <row r="25" spans="2:27" x14ac:dyDescent="0.25">
      <c r="B25" s="67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0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3162.2682869822488</v>
      </c>
      <c r="O25" s="27">
        <f>'Cena na poramnuvanje'!O25*'Sreden kurs'!$D$7</f>
        <v>2690.7789903349621</v>
      </c>
      <c r="P25" s="27">
        <f>'Cena na poramnuvanje'!P25*'Sreden kurs'!$D$7</f>
        <v>2720.8058065260061</v>
      </c>
      <c r="Q25" s="27">
        <f>'Cena na poramnuvanje'!Q25*'Sreden kurs'!$D$7</f>
        <v>2855.2325359481579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7"/>
      <c r="C26" s="6" t="s">
        <v>28</v>
      </c>
      <c r="D26" s="27">
        <f>'Cena na poramnuvanje'!D26*'Sreden kurs'!$D$7</f>
        <v>0</v>
      </c>
      <c r="E26" s="27">
        <f>'Cena na poramnuvanje'!E26*'Sreden kurs'!$D$7</f>
        <v>3585.7133999999996</v>
      </c>
      <c r="F26" s="27">
        <f>'Cena na poramnuvanje'!F26*'Sreden kurs'!$D$7</f>
        <v>3044.0313000000001</v>
      </c>
      <c r="G26" s="27">
        <f>'Cena na poramnuvanje'!G26*'Sreden kurs'!$D$7</f>
        <v>3010.7159999999999</v>
      </c>
      <c r="H26" s="27">
        <f>'Cena na poramnuvanje'!H26*'Sreden kurs'!$D$7</f>
        <v>3010.7159999999999</v>
      </c>
      <c r="I26" s="27">
        <f>'Cena na poramnuvanje'!I26*'Sreden kurs'!$D$7</f>
        <v>3148.9128000000001</v>
      </c>
      <c r="J26" s="27">
        <f>'Cena na poramnuvanje'!J26*'Sreden kurs'!$D$7</f>
        <v>3855.3205500000004</v>
      </c>
      <c r="K26" s="27">
        <f>'Cena na poramnuvanje'!K26*'Sreden kurs'!$D$7</f>
        <v>4509.28755</v>
      </c>
      <c r="L26" s="27">
        <f>'Cena na poramnuvanje'!L26*'Sreden kurs'!$D$7</f>
        <v>5247.1597499999998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8"/>
      <c r="C27" s="9" t="s">
        <v>29</v>
      </c>
      <c r="D27" s="29">
        <f>'Cena na poramnuvanje'!D27*'Sreden kurs'!$D$7</f>
        <v>0</v>
      </c>
      <c r="E27" s="29">
        <f>'Cena na poramnuvanje'!E27*'Sreden kurs'!$D$7</f>
        <v>10756.52325</v>
      </c>
      <c r="F27" s="29">
        <f>'Cena na poramnuvanje'!F27*'Sreden kurs'!$D$7</f>
        <v>9132.0938999999998</v>
      </c>
      <c r="G27" s="29">
        <f>'Cena na poramnuvanje'!G27*'Sreden kurs'!$D$7</f>
        <v>9032.148000000001</v>
      </c>
      <c r="H27" s="29">
        <f>'Cena na poramnuvanje'!H27*'Sreden kurs'!$D$7</f>
        <v>9032.148000000001</v>
      </c>
      <c r="I27" s="29">
        <f>'Cena na poramnuvanje'!I27*'Sreden kurs'!$D$7</f>
        <v>9446.7384000000002</v>
      </c>
      <c r="J27" s="29">
        <f>'Cena na poramnuvanje'!J27*'Sreden kurs'!$D$7</f>
        <v>11565.961649999999</v>
      </c>
      <c r="K27" s="29">
        <f>'Cena na poramnuvanje'!K27*'Sreden kurs'!$D$7</f>
        <v>13527.862650000001</v>
      </c>
      <c r="L27" s="29">
        <f>'Cena na poramnuvanje'!L27*'Sreden kurs'!$D$7</f>
        <v>15741.47925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6" t="str">
        <f>'Cena na poramnuvanje'!B28:B31</f>
        <v>07.11.2021</v>
      </c>
      <c r="C28" s="6" t="s">
        <v>26</v>
      </c>
      <c r="D28" s="27">
        <f>'Cena na poramnuvanje'!D28*'Sreden kurs'!$D$8</f>
        <v>11662.20585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0</v>
      </c>
      <c r="S28" s="27">
        <f>'Cena na poramnuvanje'!S28*'Sreden kurs'!$D$8</f>
        <v>0</v>
      </c>
      <c r="T28" s="27">
        <f>'Cena na poramnuvanje'!T28*'Sreden kurs'!$D$8</f>
        <v>13057.129799999999</v>
      </c>
      <c r="U28" s="27">
        <f>'Cena na poramnuvanje'!U28*'Sreden kurs'!$D$8</f>
        <v>15896.333700000001</v>
      </c>
      <c r="V28" s="27">
        <f>'Cena na poramnuvanje'!V28*'Sreden kurs'!$D$8</f>
        <v>18686.1816</v>
      </c>
      <c r="W28" s="27">
        <f>'Cena na poramnuvanje'!W28*'Sreden kurs'!$D$8</f>
        <v>15265.19385</v>
      </c>
      <c r="X28" s="27">
        <f>'Cena na poramnuvanje'!X28*'Sreden kurs'!$D$8</f>
        <v>13564.879650000001</v>
      </c>
      <c r="Y28" s="27">
        <f>'Cena na poramnuvanje'!Y28*'Sreden kurs'!$D$8</f>
        <v>12218.694750000001</v>
      </c>
      <c r="Z28" s="27">
        <f>'Cena na poramnuvanje'!Z28*'Sreden kurs'!$D$8</f>
        <v>0</v>
      </c>
      <c r="AA28" s="28">
        <f>'Cena na poramnuvanje'!AA28*'Sreden kurs'!$D$8</f>
        <v>0</v>
      </c>
    </row>
    <row r="29" spans="2:27" x14ac:dyDescent="0.25">
      <c r="B29" s="67"/>
      <c r="C29" s="6" t="s">
        <v>27</v>
      </c>
      <c r="D29" s="27">
        <f>'Cena na poramnuvanje'!D29*'Sreden kurs'!$D$8</f>
        <v>0</v>
      </c>
      <c r="E29" s="27">
        <f>'Cena na poramnuvanje'!E29*'Sreden kurs'!$D$8</f>
        <v>3296.3638500000006</v>
      </c>
      <c r="F29" s="27">
        <f>'Cena na poramnuvanje'!F29*'Sreden kurs'!$D$8</f>
        <v>3011.33295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3054.5194499999998</v>
      </c>
      <c r="J29" s="27">
        <f>'Cena na poramnuvanje'!J29*'Sreden kurs'!$D$8</f>
        <v>3471.5776499999997</v>
      </c>
      <c r="K29" s="27">
        <f>'Cena na poramnuvanje'!K29*'Sreden kurs'!$D$8</f>
        <v>2972.2693410759061</v>
      </c>
      <c r="L29" s="27">
        <f>'Cena na poramnuvanje'!L29*'Sreden kurs'!$D$8</f>
        <v>3644.0918465983768</v>
      </c>
      <c r="M29" s="27">
        <f>'Cena na poramnuvanje'!M29*'Sreden kurs'!$D$8</f>
        <v>2942.4839553191487</v>
      </c>
      <c r="N29" s="27">
        <f>'Cena na poramnuvanje'!N29*'Sreden kurs'!$D$8</f>
        <v>3196.1094750000002</v>
      </c>
      <c r="O29" s="27">
        <f>'Cena na poramnuvanje'!O29*'Sreden kurs'!$D$8</f>
        <v>3260.8892249999999</v>
      </c>
      <c r="P29" s="27">
        <f>'Cena na poramnuvanje'!P29*'Sreden kurs'!$D$8</f>
        <v>3516.9234749999996</v>
      </c>
      <c r="Q29" s="27">
        <f>'Cena na poramnuvanje'!Q29*'Sreden kurs'!$D$8</f>
        <v>2922.8006249999999</v>
      </c>
      <c r="R29" s="27">
        <f>'Cena na poramnuvanje'!R29*'Sreden kurs'!$D$8</f>
        <v>3043.7153012195122</v>
      </c>
      <c r="S29" s="27">
        <f>'Cena na poramnuvanje'!S29*'Sreden kurs'!$D$8</f>
        <v>2739.5664750000001</v>
      </c>
      <c r="T29" s="27">
        <f>'Cena na poramnuvanje'!T29*'Sreden kurs'!$D$8</f>
        <v>0</v>
      </c>
      <c r="U29" s="27">
        <f>'Cena na poramnuvanje'!U29*'Sreden kurs'!$D$8</f>
        <v>0</v>
      </c>
      <c r="V29" s="27">
        <f>'Cena na poramnuvanje'!V29*'Sreden kurs'!$D$8</f>
        <v>0</v>
      </c>
      <c r="W29" s="27">
        <f>'Cena na poramnuvanje'!W29*'Sreden kurs'!$D$8</f>
        <v>0</v>
      </c>
      <c r="X29" s="27">
        <f>'Cena na poramnuvanje'!X29*'Sreden kurs'!$D$8</f>
        <v>0</v>
      </c>
      <c r="Y29" s="27">
        <f>'Cena na poramnuvanje'!Y29*'Sreden kurs'!$D$8</f>
        <v>0</v>
      </c>
      <c r="Z29" s="27">
        <f>'Cena na poramnuvanje'!Z29*'Sreden kurs'!$D$8</f>
        <v>3400.0243031250002</v>
      </c>
      <c r="AA29" s="28">
        <f>'Cena na poramnuvanje'!AA29*'Sreden kurs'!$D$8</f>
        <v>1872.44325</v>
      </c>
    </row>
    <row r="30" spans="2:27" x14ac:dyDescent="0.25">
      <c r="B30" s="67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2238.2946000000002</v>
      </c>
      <c r="H30" s="27">
        <f>'Cena na poramnuvanje'!H30*'Sreden kurs'!$D$8</f>
        <v>2433.2507999999998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8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6714.26685</v>
      </c>
      <c r="H31" s="29">
        <f>'Cena na poramnuvanje'!H31*'Sreden kurs'!$D$8</f>
        <v>7299.7523999999994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6" t="str">
        <f>'Cena na poramnuvanje'!B32:B35</f>
        <v>08.11.2021</v>
      </c>
      <c r="C32" s="6" t="s">
        <v>26</v>
      </c>
      <c r="D32" s="27">
        <f>'Cena na poramnuvanje'!D32*'Sreden kurs'!$D$9</f>
        <v>0</v>
      </c>
      <c r="E32" s="27">
        <f>'Cena na poramnuvanje'!E32*'Sreden kurs'!$D$9</f>
        <v>0</v>
      </c>
      <c r="F32" s="27">
        <f>'Cena na poramnuvanje'!F32*'Sreden kurs'!$D$9</f>
        <v>0</v>
      </c>
      <c r="G32" s="27">
        <f>'Cena na poramnuvanje'!G32*'Sreden kurs'!$D$9</f>
        <v>7643.3935499999998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23135.625</v>
      </c>
      <c r="O32" s="27">
        <f>'Cena na poramnuvanje'!O32*'Sreden kurs'!$D$9</f>
        <v>23135.625</v>
      </c>
      <c r="P32" s="27">
        <f>'Cena na poramnuvanje'!P32*'Sreden kurs'!$D$9</f>
        <v>23135.624999999996</v>
      </c>
      <c r="Q32" s="27">
        <f>'Cena na poramnuvanje'!Q32*'Sreden kurs'!$D$9</f>
        <v>22541.50215</v>
      </c>
      <c r="R32" s="27">
        <f>'Cena na poramnuvanje'!R32*'Sreden kurs'!$D$9</f>
        <v>22720.417649999999</v>
      </c>
      <c r="S32" s="27">
        <f>'Cena na poramnuvanje'!S32*'Sreden kurs'!$D$9</f>
        <v>23831.544599999997</v>
      </c>
      <c r="T32" s="27">
        <f>'Cena na poramnuvanje'!T32*'Sreden kurs'!$D$9</f>
        <v>24728.589899999999</v>
      </c>
      <c r="U32" s="27">
        <f>'Cena na poramnuvanje'!U32*'Sreden kurs'!$D$9</f>
        <v>26870.640300000003</v>
      </c>
      <c r="V32" s="27">
        <f>'Cena na poramnuvanje'!V32*'Sreden kurs'!$D$9</f>
        <v>27753.495750000002</v>
      </c>
      <c r="W32" s="27">
        <f>'Cena na poramnuvanje'!W32*'Sreden kurs'!$D$9</f>
        <v>24986.474999999999</v>
      </c>
      <c r="X32" s="27">
        <f>'Cena na poramnuvanje'!X32*'Sreden kurs'!$D$9</f>
        <v>20562.943500000005</v>
      </c>
      <c r="Y32" s="27">
        <f>'Cena na poramnuvanje'!Y32*'Sreden kurs'!$D$9</f>
        <v>18971.212500000001</v>
      </c>
      <c r="Z32" s="27">
        <f>'Cena na poramnuvanje'!Z32*'Sreden kurs'!$D$9</f>
        <v>16246.761299999998</v>
      </c>
      <c r="AA32" s="28">
        <f>'Cena na poramnuvanje'!AA32*'Sreden kurs'!$D$9</f>
        <v>14928.339150000002</v>
      </c>
    </row>
    <row r="33" spans="2:27" x14ac:dyDescent="0.25">
      <c r="B33" s="67"/>
      <c r="C33" s="6" t="s">
        <v>27</v>
      </c>
      <c r="D33" s="27">
        <f>'Cena na poramnuvanje'!D33*'Sreden kurs'!$D$9</f>
        <v>1832.3415</v>
      </c>
      <c r="E33" s="27">
        <f>'Cena na poramnuvanje'!E33*'Sreden kurs'!$D$9</f>
        <v>1806.4295999999999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7064.69445</v>
      </c>
      <c r="L33" s="27">
        <f>'Cena na poramnuvanje'!L33*'Sreden kurs'!$D$9</f>
        <v>0</v>
      </c>
      <c r="M33" s="27">
        <f>'Cena na poramnuvanje'!M33*'Sreden kurs'!$D$9</f>
        <v>4489.5451499999999</v>
      </c>
      <c r="N33" s="27">
        <f>'Cena na poramnuvanje'!N33*'Sreden kurs'!$D$9</f>
        <v>0</v>
      </c>
      <c r="O33" s="27">
        <f>'Cena na poramnuvanje'!O33*'Sreden kurs'!$D$9</f>
        <v>0</v>
      </c>
      <c r="P33" s="27">
        <f>'Cena na poramnuvanje'!P33*'Sreden kurs'!$D$9</f>
        <v>0</v>
      </c>
      <c r="Q33" s="27">
        <f>'Cena na poramnuvanje'!Q33*'Sreden kurs'!$D$9</f>
        <v>0</v>
      </c>
      <c r="R33" s="27">
        <f>'Cena na poramnuvanje'!R33*'Sreden kurs'!$D$9</f>
        <v>0</v>
      </c>
      <c r="S33" s="27">
        <f>'Cena na poramnuvanje'!S33*'Sreden kurs'!$D$9</f>
        <v>0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7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3011.33295</v>
      </c>
      <c r="G34" s="27">
        <f>'Cena na poramnuvanje'!G34*'Sreden kurs'!$D$9</f>
        <v>0</v>
      </c>
      <c r="H34" s="27">
        <f>'Cena na poramnuvanje'!H34*'Sreden kurs'!$D$9</f>
        <v>3113.1297</v>
      </c>
      <c r="I34" s="27">
        <f>'Cena na poramnuvanje'!I34*'Sreden kurs'!$D$9</f>
        <v>5044.1832000000004</v>
      </c>
      <c r="J34" s="27">
        <f>'Cena na poramnuvanje'!J34*'Sreden kurs'!$D$9</f>
        <v>6199.1136000000006</v>
      </c>
      <c r="K34" s="27">
        <f>'Cena na poramnuvanje'!K34*'Sreden kurs'!$D$9</f>
        <v>0</v>
      </c>
      <c r="L34" s="27">
        <f>'Cena na poramnuvanje'!L34*'Sreden kurs'!$D$9</f>
        <v>7341.7049999999999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8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9033.3818999999985</v>
      </c>
      <c r="G35" s="29">
        <f>'Cena na poramnuvanje'!G35*'Sreden kurs'!$D$9</f>
        <v>0</v>
      </c>
      <c r="H35" s="29">
        <f>'Cena na poramnuvanje'!H35*'Sreden kurs'!$D$9</f>
        <v>9338.7721500000007</v>
      </c>
      <c r="I35" s="29">
        <f>'Cena na poramnuvanje'!I35*'Sreden kurs'!$D$9</f>
        <v>15132.5496</v>
      </c>
      <c r="J35" s="29">
        <f>'Cena na poramnuvanje'!J35*'Sreden kurs'!$D$9</f>
        <v>18597.340799999998</v>
      </c>
      <c r="K35" s="29">
        <f>'Cena na poramnuvanje'!K35*'Sreden kurs'!$D$9</f>
        <v>0</v>
      </c>
      <c r="L35" s="29">
        <f>'Cena na poramnuvanje'!L35*'Sreden kurs'!$D$9</f>
        <v>22024.498050000002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6" t="str">
        <f>'Cena na poramnuvanje'!B36:B39</f>
        <v>09.11.2021</v>
      </c>
      <c r="C36" s="6" t="s">
        <v>26</v>
      </c>
      <c r="D36" s="27">
        <f>'Cena na poramnuvanje'!D36*'Sreden kurs'!$D$10</f>
        <v>14161.154480000001</v>
      </c>
      <c r="E36" s="27">
        <f>'Cena na poramnuvanje'!E36*'Sreden kurs'!$D$10</f>
        <v>14179.664179999998</v>
      </c>
      <c r="F36" s="27">
        <f>'Cena na poramnuvanje'!F36*'Sreden kurs'!$D$10</f>
        <v>13976.057479999999</v>
      </c>
      <c r="G36" s="27">
        <f>'Cena na poramnuvanje'!G36*'Sreden kurs'!$D$10</f>
        <v>13452.84996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0</v>
      </c>
      <c r="N36" s="27">
        <f>'Cena na poramnuvanje'!N36*'Sreden kurs'!$D$10</f>
        <v>0</v>
      </c>
      <c r="O36" s="27">
        <f>'Cena na poramnuvanje'!O36*'Sreden kurs'!$D$10</f>
        <v>0</v>
      </c>
      <c r="P36" s="27">
        <f>'Cena na poramnuvanje'!P36*'Sreden kurs'!$D$10</f>
        <v>0</v>
      </c>
      <c r="Q36" s="27">
        <f>'Cena na poramnuvanje'!Q36*'Sreden kurs'!$D$10</f>
        <v>0</v>
      </c>
      <c r="R36" s="27">
        <f>'Cena na poramnuvanje'!R36*'Sreden kurs'!$D$10</f>
        <v>21730.3878</v>
      </c>
      <c r="S36" s="27">
        <f>'Cena na poramnuvanje'!S36*'Sreden kurs'!$D$10</f>
        <v>0</v>
      </c>
      <c r="T36" s="27">
        <f>'Cena na poramnuvanje'!T36*'Sreden kurs'!$D$10</f>
        <v>27764.55</v>
      </c>
      <c r="U36" s="27">
        <f>'Cena na poramnuvanje'!U36*'Sreden kurs'!$D$10</f>
        <v>27671.38451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14071.07394</v>
      </c>
      <c r="AA36" s="28">
        <f>'Cena na poramnuvanje'!AA36*'Sreden kurs'!$D$10</f>
        <v>12500.83439</v>
      </c>
    </row>
    <row r="37" spans="2:27" x14ac:dyDescent="0.25">
      <c r="B37" s="67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4488.6022499999999</v>
      </c>
      <c r="I37" s="27">
        <f>'Cena na poramnuvanje'!I37*'Sreden kurs'!$D$10</f>
        <v>3967.4298600721936</v>
      </c>
      <c r="J37" s="27">
        <f>'Cena na poramnuvanje'!J37*'Sreden kurs'!$D$10</f>
        <v>5028.8945760918605</v>
      </c>
      <c r="K37" s="27">
        <f>'Cena na poramnuvanje'!K37*'Sreden kurs'!$D$10</f>
        <v>5330.7632765195585</v>
      </c>
      <c r="L37" s="27">
        <f>'Cena na poramnuvanje'!L37*'Sreden kurs'!$D$10</f>
        <v>5309.0343355600817</v>
      </c>
      <c r="M37" s="27">
        <f>'Cena na poramnuvanje'!M37*'Sreden kurs'!$D$10</f>
        <v>4990.4664672494273</v>
      </c>
      <c r="N37" s="27">
        <f>'Cena na poramnuvanje'!N37*'Sreden kurs'!$D$10</f>
        <v>4579.7773664016731</v>
      </c>
      <c r="O37" s="27">
        <f>'Cena na poramnuvanje'!O37*'Sreden kurs'!$D$10</f>
        <v>4896.5787239832862</v>
      </c>
      <c r="P37" s="27">
        <f>'Cena na poramnuvanje'!P37*'Sreden kurs'!$D$10</f>
        <v>6663.4920000000002</v>
      </c>
      <c r="Q37" s="27">
        <f>'Cena na poramnuvanje'!Q37*'Sreden kurs'!$D$10</f>
        <v>5057.5869505594692</v>
      </c>
      <c r="R37" s="27">
        <f>'Cena na poramnuvanje'!R37*'Sreden kurs'!$D$10</f>
        <v>0</v>
      </c>
      <c r="S37" s="27">
        <f>'Cena na poramnuvanje'!S37*'Sreden kurs'!$D$10</f>
        <v>8459.5498900000002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6406.0250314153673</v>
      </c>
      <c r="W37" s="27">
        <f>'Cena na poramnuvanje'!W37*'Sreden kurs'!$D$10</f>
        <v>4432.7646549999999</v>
      </c>
      <c r="X37" s="27">
        <f>'Cena na poramnuvanje'!X37*'Sreden kurs'!$D$10</f>
        <v>4043.4439649999995</v>
      </c>
      <c r="Y37" s="27">
        <f>'Cena na poramnuvanje'!Y37*'Sreden kurs'!$D$10</f>
        <v>2918.0542049999999</v>
      </c>
      <c r="Z37" s="27">
        <f>'Cena na poramnuvanje'!Z37*'Sreden kurs'!$D$10</f>
        <v>0</v>
      </c>
      <c r="AA37" s="28">
        <f>'Cena na poramnuvanje'!AA37*'Sreden kurs'!$D$10</f>
        <v>0</v>
      </c>
    </row>
    <row r="38" spans="2:27" x14ac:dyDescent="0.25">
      <c r="B38" s="67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0</v>
      </c>
      <c r="I38" s="27">
        <f>'Cena na poramnuvanje'!I38*'Sreden kurs'!$D$10</f>
        <v>0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8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0</v>
      </c>
      <c r="I39" s="29">
        <f>'Cena na poramnuvanje'!I39*'Sreden kurs'!$D$10</f>
        <v>0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6" t="str">
        <f>'Cena na poramnuvanje'!B40:B43</f>
        <v>10.11.2021</v>
      </c>
      <c r="C40" s="6" t="s">
        <v>26</v>
      </c>
      <c r="D40" s="27">
        <f>'Cena na poramnuvanje'!D40*'Sreden kurs'!$D$11</f>
        <v>8674.9339500000006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16194.9375</v>
      </c>
      <c r="K40" s="27">
        <f>'Cena na poramnuvanje'!K40*'Sreden kurs'!$D$11</f>
        <v>19428.372450000003</v>
      </c>
      <c r="L40" s="27">
        <f>'Cena na poramnuvanje'!L40*'Sreden kurs'!$D$11</f>
        <v>19426.5216</v>
      </c>
      <c r="M40" s="27">
        <f>'Cena na poramnuvanje'!M40*'Sreden kurs'!$D$11</f>
        <v>0</v>
      </c>
      <c r="N40" s="27">
        <f>'Cena na poramnuvanje'!N40*'Sreden kurs'!$D$11</f>
        <v>0</v>
      </c>
      <c r="O40" s="27">
        <f>'Cena na poramnuvanje'!O40*'Sreden kurs'!$D$11</f>
        <v>13983.17175</v>
      </c>
      <c r="P40" s="27">
        <f>'Cena na poramnuvanje'!P40*'Sreden kurs'!$D$11</f>
        <v>14271.287399999999</v>
      </c>
      <c r="Q40" s="27">
        <f>'Cena na poramnuvanje'!Q40*'Sreden kurs'!$D$11</f>
        <v>15624.258750000003</v>
      </c>
      <c r="R40" s="27">
        <f>'Cena na poramnuvanje'!R40*'Sreden kurs'!$D$11</f>
        <v>19612.840499999998</v>
      </c>
      <c r="S40" s="27">
        <f>'Cena na poramnuvanje'!S40*'Sreden kurs'!$D$11</f>
        <v>21897.406350000001</v>
      </c>
      <c r="T40" s="27">
        <f>'Cena na poramnuvanje'!T40*'Sreden kurs'!$D$11</f>
        <v>23141.17755</v>
      </c>
      <c r="U40" s="27">
        <f>'Cena na poramnuvanje'!U40*'Sreden kurs'!$D$11</f>
        <v>27300.037500000002</v>
      </c>
      <c r="V40" s="27">
        <f>'Cena na poramnuvanje'!V40*'Sreden kurs'!$D$11</f>
        <v>25454.123100000001</v>
      </c>
      <c r="W40" s="27">
        <f>'Cena na poramnuvanje'!W40*'Sreden kurs'!$D$11</f>
        <v>22374.308700000001</v>
      </c>
      <c r="X40" s="27">
        <f>'Cena na poramnuvanje'!X40*'Sreden kurs'!$D$11</f>
        <v>20353.180499999999</v>
      </c>
      <c r="Y40" s="27">
        <f>'Cena na poramnuvanje'!Y40*'Sreden kurs'!$D$11</f>
        <v>18415.9575</v>
      </c>
      <c r="Z40" s="27">
        <f>'Cena na poramnuvanje'!Z40*'Sreden kurs'!$D$11</f>
        <v>16837.18245</v>
      </c>
      <c r="AA40" s="28">
        <f>'Cena na poramnuvanje'!AA40*'Sreden kurs'!$D$11</f>
        <v>14390.358749999999</v>
      </c>
    </row>
    <row r="41" spans="2:27" x14ac:dyDescent="0.25">
      <c r="B41" s="67"/>
      <c r="C41" s="6" t="s">
        <v>27</v>
      </c>
      <c r="D41" s="27">
        <f>'Cena na poramnuvanje'!D41*'Sreden kurs'!$D$11</f>
        <v>0</v>
      </c>
      <c r="E41" s="27">
        <f>'Cena na poramnuvanje'!E41*'Sreden kurs'!$D$11</f>
        <v>2161.6049785282257</v>
      </c>
      <c r="F41" s="27">
        <f>'Cena na poramnuvanje'!F41*'Sreden kurs'!$D$11</f>
        <v>2926.1938500000001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4320.5008500000004</v>
      </c>
      <c r="J41" s="27">
        <f>'Cena na poramnuvanje'!J41*'Sreden kurs'!$D$11</f>
        <v>0</v>
      </c>
      <c r="K41" s="27">
        <f>'Cena na poramnuvanje'!K41*'Sreden kurs'!$D$11</f>
        <v>0</v>
      </c>
      <c r="L41" s="27">
        <f>'Cena na poramnuvanje'!L41*'Sreden kurs'!$D$11</f>
        <v>0</v>
      </c>
      <c r="M41" s="27">
        <f>'Cena na poramnuvanje'!M41*'Sreden kurs'!$D$11</f>
        <v>4814.0608499999998</v>
      </c>
      <c r="N41" s="27">
        <f>'Cena na poramnuvanje'!N41*'Sreden kurs'!$D$11</f>
        <v>3086.4007261036472</v>
      </c>
      <c r="O41" s="27">
        <f>'Cena na poramnuvanje'!O41*'Sreden kurs'!$D$11</f>
        <v>0</v>
      </c>
      <c r="P41" s="27">
        <f>'Cena na poramnuvanje'!P41*'Sreden kurs'!$D$11</f>
        <v>0</v>
      </c>
      <c r="Q41" s="27">
        <f>'Cena na poramnuvanje'!Q41*'Sreden kurs'!$D$11</f>
        <v>0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0</v>
      </c>
      <c r="U41" s="27">
        <f>'Cena na poramnuvanje'!U41*'Sreden kurs'!$D$11</f>
        <v>0</v>
      </c>
      <c r="V41" s="27">
        <f>'Cena na poramnuvanje'!V41*'Sreden kurs'!$D$11</f>
        <v>0</v>
      </c>
      <c r="W41" s="27">
        <f>'Cena na poramnuvanje'!W41*'Sreden kurs'!$D$11</f>
        <v>0</v>
      </c>
      <c r="X41" s="27">
        <f>'Cena na poramnuvanje'!X41*'Sreden kurs'!$D$11</f>
        <v>0</v>
      </c>
      <c r="Y41" s="27">
        <f>'Cena na poramnuvanje'!Y41*'Sreden kurs'!$D$11</f>
        <v>0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7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0</v>
      </c>
      <c r="G42" s="27">
        <f>'Cena na poramnuvanje'!G42*'Sreden kurs'!$D$11</f>
        <v>2960.1261</v>
      </c>
      <c r="H42" s="27">
        <f>'Cena na poramnuvanje'!H42*'Sreden kurs'!$D$11</f>
        <v>3562.88625</v>
      </c>
      <c r="I42" s="27">
        <f>'Cena na poramnuvanje'!I42*'Sreden kurs'!$D$11</f>
        <v>0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8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0</v>
      </c>
      <c r="G43" s="29">
        <f>'Cena na poramnuvanje'!G43*'Sreden kurs'!$D$11</f>
        <v>8879.7613500000007</v>
      </c>
      <c r="H43" s="29">
        <f>'Cena na poramnuvanje'!H43*'Sreden kurs'!$D$11</f>
        <v>10688.658750000001</v>
      </c>
      <c r="I43" s="29">
        <f>'Cena na poramnuvanje'!I43*'Sreden kurs'!$D$11</f>
        <v>0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6" t="str">
        <f>'Cena na poramnuvanje'!B44:B47</f>
        <v>11.11.2021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20529.628199999999</v>
      </c>
      <c r="L44" s="27">
        <f>'Cena na poramnuvanje'!L44*'Sreden kurs'!$D$12</f>
        <v>20634.509699999999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7"/>
      <c r="C45" s="6" t="s">
        <v>27</v>
      </c>
      <c r="D45" s="27">
        <f>'Cena na poramnuvanje'!D45*'Sreden kurs'!$D$12</f>
        <v>3110.9941038461538</v>
      </c>
      <c r="E45" s="27">
        <f>'Cena na poramnuvanje'!E45*'Sreden kurs'!$D$12</f>
        <v>2987.6458090909091</v>
      </c>
      <c r="F45" s="27">
        <f>'Cena na poramnuvanje'!F45*'Sreden kurs'!$D$12</f>
        <v>4935.6000000000004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5982.5641500000002</v>
      </c>
      <c r="K45" s="27">
        <f>'Cena na poramnuvanje'!K45*'Sreden kurs'!$D$12</f>
        <v>0</v>
      </c>
      <c r="L45" s="27">
        <f>'Cena na poramnuvanje'!L45*'Sreden kurs'!$D$12</f>
        <v>0</v>
      </c>
      <c r="M45" s="27">
        <f>'Cena na poramnuvanje'!M45*'Sreden kurs'!$D$12</f>
        <v>4750.6666396132241</v>
      </c>
      <c r="N45" s="27">
        <f>'Cena na poramnuvanje'!N45*'Sreden kurs'!$D$12</f>
        <v>4135.5919772851175</v>
      </c>
      <c r="O45" s="27">
        <f>'Cena na poramnuvanje'!O45*'Sreden kurs'!$D$12</f>
        <v>4030.4448120912143</v>
      </c>
      <c r="P45" s="27">
        <f>'Cena na poramnuvanje'!P45*'Sreden kurs'!$D$12</f>
        <v>3988.8818098597035</v>
      </c>
      <c r="Q45" s="27">
        <f>'Cena na poramnuvanje'!Q45*'Sreden kurs'!$D$12</f>
        <v>4012.6674780000003</v>
      </c>
      <c r="R45" s="27">
        <f>'Cena na poramnuvanje'!R45*'Sreden kurs'!$D$12</f>
        <v>3859.7831549999996</v>
      </c>
      <c r="S45" s="27">
        <f>'Cena na poramnuvanje'!S45*'Sreden kurs'!$D$12</f>
        <v>4941.444522222223</v>
      </c>
      <c r="T45" s="27">
        <f>'Cena na poramnuvanje'!T45*'Sreden kurs'!$D$12</f>
        <v>4985.4771396838605</v>
      </c>
      <c r="U45" s="27">
        <f>'Cena na poramnuvanje'!U45*'Sreden kurs'!$D$12</f>
        <v>5183.3054250000005</v>
      </c>
      <c r="V45" s="27">
        <f>'Cena na poramnuvanje'!V45*'Sreden kurs'!$D$12</f>
        <v>4884.7016249999997</v>
      </c>
      <c r="W45" s="27">
        <f>'Cena na poramnuvanje'!W45*'Sreden kurs'!$D$12</f>
        <v>4669.3860750000003</v>
      </c>
      <c r="X45" s="27">
        <f>'Cena na poramnuvanje'!X45*'Sreden kurs'!$D$12</f>
        <v>4188.4735499999997</v>
      </c>
      <c r="Y45" s="27">
        <f>'Cena na poramnuvanje'!Y45*'Sreden kurs'!$D$12</f>
        <v>5061.9295436280136</v>
      </c>
      <c r="Z45" s="27">
        <f>'Cena na poramnuvanje'!Z45*'Sreden kurs'!$D$12</f>
        <v>5553.1669500000007</v>
      </c>
      <c r="AA45" s="28">
        <f>'Cena na poramnuvanje'!AA45*'Sreden kurs'!$D$12</f>
        <v>5083.6680000000006</v>
      </c>
    </row>
    <row r="46" spans="2:27" x14ac:dyDescent="0.25">
      <c r="B46" s="67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4704.2437499999996</v>
      </c>
      <c r="H46" s="27">
        <f>'Cena na poramnuvanje'!H46*'Sreden kurs'!$D$12</f>
        <v>4781.3625000000002</v>
      </c>
      <c r="I46" s="27">
        <f>'Cena na poramnuvanje'!I46*'Sreden kurs'!$D$12</f>
        <v>4938.6847499999994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8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14112.731250000001</v>
      </c>
      <c r="H47" s="29">
        <f>'Cena na poramnuvanje'!H47*'Sreden kurs'!$D$12</f>
        <v>14344.0875</v>
      </c>
      <c r="I47" s="29">
        <f>'Cena na poramnuvanje'!I47*'Sreden kurs'!$D$12</f>
        <v>14815.4373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6" t="str">
        <f>'Cena na poramnuvanje'!B48:B51</f>
        <v>12.11.2021</v>
      </c>
      <c r="C48" s="6" t="s">
        <v>26</v>
      </c>
      <c r="D48" s="27">
        <f>'Cena na poramnuvanje'!D48*'Sreden kurs'!$D$13</f>
        <v>15521.303574</v>
      </c>
      <c r="E48" s="27">
        <f>'Cena na poramnuvanje'!E48*'Sreden kurs'!$D$13</f>
        <v>14932.730412000001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20529.728028000001</v>
      </c>
      <c r="L48" s="27">
        <f>'Cena na poramnuvanje'!L48*'Sreden kurs'!$D$13</f>
        <v>0</v>
      </c>
      <c r="M48" s="27">
        <f>'Cena na poramnuvanje'!M48*'Sreden kurs'!$D$13</f>
        <v>0</v>
      </c>
      <c r="N48" s="27">
        <f>'Cena na poramnuvanje'!N48*'Sreden kurs'!$D$13</f>
        <v>0</v>
      </c>
      <c r="O48" s="27">
        <f>'Cena na poramnuvanje'!O48*'Sreden kurs'!$D$13</f>
        <v>0</v>
      </c>
      <c r="P48" s="27">
        <f>'Cena na poramnuvanje'!P48*'Sreden kurs'!$D$13</f>
        <v>0</v>
      </c>
      <c r="Q48" s="27">
        <f>'Cena na poramnuvanje'!Q48*'Sreden kurs'!$D$13</f>
        <v>0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23494.804146000002</v>
      </c>
      <c r="W48" s="27">
        <f>'Cena na poramnuvanje'!W48*'Sreden kurs'!$D$13</f>
        <v>0</v>
      </c>
      <c r="X48" s="27">
        <f>'Cena na poramnuvanje'!X48*'Sreden kurs'!$D$13</f>
        <v>0</v>
      </c>
      <c r="Y48" s="27">
        <f>'Cena na poramnuvanje'!Y48*'Sreden kurs'!$D$13</f>
        <v>0</v>
      </c>
      <c r="Z48" s="27">
        <f>'Cena na poramnuvanje'!Z48*'Sreden kurs'!$D$13</f>
        <v>0</v>
      </c>
      <c r="AA48" s="28">
        <f>'Cena na poramnuvanje'!AA48*'Sreden kurs'!$D$13</f>
        <v>0</v>
      </c>
    </row>
    <row r="49" spans="2:27" x14ac:dyDescent="0.25">
      <c r="B49" s="67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5002.2549239999998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6388.548315</v>
      </c>
      <c r="K49" s="27">
        <f>'Cena na poramnuvanje'!K49*'Sreden kurs'!$D$13</f>
        <v>0</v>
      </c>
      <c r="L49" s="27">
        <f>'Cena na poramnuvanje'!L49*'Sreden kurs'!$D$13</f>
        <v>7305.9574260000009</v>
      </c>
      <c r="M49" s="27">
        <f>'Cena na poramnuvanje'!M49*'Sreden kurs'!$D$13</f>
        <v>0</v>
      </c>
      <c r="N49" s="27">
        <f>'Cena na poramnuvanje'!N49*'Sreden kurs'!$D$13</f>
        <v>6631.6277970000001</v>
      </c>
      <c r="O49" s="27">
        <f>'Cena na poramnuvanje'!O49*'Sreden kurs'!$D$13</f>
        <v>6539.0848470000001</v>
      </c>
      <c r="P49" s="27">
        <f>'Cena na poramnuvanje'!P49*'Sreden kurs'!$D$13</f>
        <v>4746.7260043446331</v>
      </c>
      <c r="Q49" s="27">
        <f>'Cena na poramnuvanje'!Q49*'Sreden kurs'!$D$13</f>
        <v>4488.2252160839162</v>
      </c>
      <c r="R49" s="27">
        <f>'Cena na poramnuvanje'!R49*'Sreden kurs'!$D$13</f>
        <v>4256.9757</v>
      </c>
      <c r="S49" s="27">
        <f>'Cena na poramnuvanje'!S49*'Sreden kurs'!$D$13</f>
        <v>4756.7076299999999</v>
      </c>
      <c r="T49" s="27">
        <f>'Cena na poramnuvanje'!T49*'Sreden kurs'!$D$13</f>
        <v>5008.4244540000009</v>
      </c>
      <c r="U49" s="27">
        <f>'Cena na poramnuvanje'!U49*'Sreden kurs'!$D$13</f>
        <v>5539.0040340000005</v>
      </c>
      <c r="V49" s="27">
        <f>'Cena na poramnuvanje'!V49*'Sreden kurs'!$D$13</f>
        <v>0</v>
      </c>
      <c r="W49" s="27">
        <f>'Cena na poramnuvanje'!W49*'Sreden kurs'!$D$13</f>
        <v>7781.0112360000003</v>
      </c>
      <c r="X49" s="27">
        <f>'Cena na poramnuvanje'!X49*'Sreden kurs'!$D$13</f>
        <v>7567.5454980000004</v>
      </c>
      <c r="Y49" s="27">
        <f>'Cena na poramnuvanje'!Y49*'Sreden kurs'!$D$13</f>
        <v>4558.6657169999999</v>
      </c>
      <c r="Z49" s="27">
        <f>'Cena na poramnuvanje'!Z49*'Sreden kurs'!$D$13</f>
        <v>4258.2096060000003</v>
      </c>
      <c r="AA49" s="28">
        <f>'Cena na poramnuvanje'!AA49*'Sreden kurs'!$D$13</f>
        <v>3662.2330080000002</v>
      </c>
    </row>
    <row r="50" spans="2:27" x14ac:dyDescent="0.25">
      <c r="B50" s="67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4719.6904500000001</v>
      </c>
      <c r="H50" s="27">
        <f>'Cena na poramnuvanje'!H50*'Sreden kurs'!$D$13</f>
        <v>4953.5156370000004</v>
      </c>
      <c r="I50" s="27">
        <f>'Cena na poramnuvanje'!I50*'Sreden kurs'!$D$13</f>
        <v>5149.0897379999997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6938.8703910000004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8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14159.07135</v>
      </c>
      <c r="H51" s="29">
        <f>'Cena na poramnuvanje'!H51*'Sreden kurs'!$D$13</f>
        <v>14859.929958000002</v>
      </c>
      <c r="I51" s="29">
        <f>'Cena na poramnuvanje'!I51*'Sreden kurs'!$D$13</f>
        <v>15447.269214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20816.611173000001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6" t="str">
        <f>'Cena na poramnuvanje'!B52:B55</f>
        <v>13.11.2021</v>
      </c>
      <c r="C52" s="6" t="s">
        <v>26</v>
      </c>
      <c r="D52" s="27">
        <f>'Cena na poramnuvanje'!D52*'Sreden kurs'!$D$14</f>
        <v>18760.2156</v>
      </c>
      <c r="E52" s="27">
        <f>'Cena na poramnuvanje'!E52*'Sreden kurs'!$D$14</f>
        <v>16100.544150000002</v>
      </c>
      <c r="F52" s="27">
        <f>'Cena na poramnuvanje'!F52*'Sreden kurs'!$D$14</f>
        <v>14941.912050000001</v>
      </c>
      <c r="G52" s="27">
        <f>'Cena na poramnuvanje'!G52*'Sreden kurs'!$D$14</f>
        <v>0</v>
      </c>
      <c r="H52" s="27">
        <f>'Cena na poramnuvanje'!H52*'Sreden kurs'!$D$14</f>
        <v>12952.865249999997</v>
      </c>
      <c r="I52" s="27">
        <f>'Cena na poramnuvanje'!I52*'Sreden kurs'!$D$14</f>
        <v>16265.490970754716</v>
      </c>
      <c r="J52" s="27">
        <f>'Cena na poramnuvanje'!J52*'Sreden kurs'!$D$14</f>
        <v>17812.580400000003</v>
      </c>
      <c r="K52" s="27">
        <f>'Cena na poramnuvanje'!K52*'Sreden kurs'!$D$14</f>
        <v>18765.1512</v>
      </c>
      <c r="L52" s="27">
        <f>'Cena na poramnuvanje'!L52*'Sreden kurs'!$D$14</f>
        <v>18765.1512</v>
      </c>
      <c r="M52" s="27">
        <f>'Cena na poramnuvanje'!M52*'Sreden kurs'!$D$14</f>
        <v>18763.300350000001</v>
      </c>
      <c r="N52" s="27">
        <f>'Cena na poramnuvanje'!N52*'Sreden kurs'!$D$14</f>
        <v>18639.910349999998</v>
      </c>
      <c r="O52" s="27">
        <f>'Cena na poramnuvanje'!O52*'Sreden kurs'!$D$14</f>
        <v>17964.918108396065</v>
      </c>
      <c r="P52" s="27">
        <f>'Cena na poramnuvanje'!P52*'Sreden kurs'!$D$14</f>
        <v>18765.76815</v>
      </c>
      <c r="Q52" s="27">
        <f>'Cena na poramnuvanje'!Q52*'Sreden kurs'!$D$14</f>
        <v>18718.879950000002</v>
      </c>
      <c r="R52" s="27">
        <f>'Cena na poramnuvanje'!R52*'Sreden kurs'!$D$14</f>
        <v>20079.871650000001</v>
      </c>
      <c r="S52" s="27">
        <f>'Cena na poramnuvanje'!S52*'Sreden kurs'!$D$14</f>
        <v>20460.324519874099</v>
      </c>
      <c r="T52" s="27">
        <f>'Cena na poramnuvanje'!T52*'Sreden kurs'!$D$14</f>
        <v>22325.275483980586</v>
      </c>
      <c r="U52" s="27">
        <f>'Cena na poramnuvanje'!U52*'Sreden kurs'!$D$14</f>
        <v>25263.485550000001</v>
      </c>
      <c r="V52" s="27">
        <f>'Cena na poramnuvanje'!V52*'Sreden kurs'!$D$14</f>
        <v>22727.821049999999</v>
      </c>
      <c r="W52" s="27">
        <f>'Cena na poramnuvanje'!W52*'Sreden kurs'!$D$14</f>
        <v>20176.115849999998</v>
      </c>
      <c r="X52" s="27">
        <f>'Cena na poramnuvanje'!X52*'Sreden kurs'!$D$14</f>
        <v>19059.43635</v>
      </c>
      <c r="Y52" s="27">
        <f>'Cena na poramnuvanje'!Y52*'Sreden kurs'!$D$14</f>
        <v>17575.290623453733</v>
      </c>
      <c r="Z52" s="27">
        <f>'Cena na poramnuvanje'!Z52*'Sreden kurs'!$D$14</f>
        <v>16135.093349999999</v>
      </c>
      <c r="AA52" s="28">
        <f>'Cena na poramnuvanje'!AA52*'Sreden kurs'!$D$14</f>
        <v>15220.773450000001</v>
      </c>
    </row>
    <row r="53" spans="2:27" x14ac:dyDescent="0.25">
      <c r="B53" s="67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0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0</v>
      </c>
      <c r="S53" s="27">
        <f>'Cena na poramnuvanje'!S53*'Sreden kurs'!$D$14</f>
        <v>0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7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4657.9724999999999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8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13973.9175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6" t="str">
        <f>'Cena na poramnuvanje'!B56:B59</f>
        <v>14.11.2021</v>
      </c>
      <c r="C56" s="6" t="s">
        <v>26</v>
      </c>
      <c r="D56" s="27">
        <f>'Cena na poramnuvanje'!D56*'Sreden kurs'!$D$15</f>
        <v>19248.84</v>
      </c>
      <c r="E56" s="27">
        <f>'Cena na poramnuvanje'!E56*'Sreden kurs'!$D$15</f>
        <v>18365.367600000001</v>
      </c>
      <c r="F56" s="27">
        <f>'Cena na poramnuvanje'!F56*'Sreden kurs'!$D$15</f>
        <v>15909.289650000001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15009.776549999999</v>
      </c>
      <c r="J56" s="27">
        <f>'Cena na poramnuvanje'!J56*'Sreden kurs'!$D$15</f>
        <v>13815.898011986304</v>
      </c>
      <c r="K56" s="27">
        <f>'Cena na poramnuvanje'!K56*'Sreden kurs'!$D$15</f>
        <v>18767.618999999999</v>
      </c>
      <c r="L56" s="27">
        <f>'Cena na poramnuvanje'!L56*'Sreden kurs'!$D$15</f>
        <v>17933.784517549666</v>
      </c>
      <c r="M56" s="27">
        <f>'Cena na poramnuvanje'!M56*'Sreden kurs'!$D$15</f>
        <v>19230.3315</v>
      </c>
      <c r="N56" s="27">
        <f>'Cena na poramnuvanje'!N56*'Sreden kurs'!$D$15</f>
        <v>17854.532999999999</v>
      </c>
      <c r="O56" s="27">
        <f>'Cena na poramnuvanje'!O56*'Sreden kurs'!$D$15</f>
        <v>17797.7736</v>
      </c>
      <c r="P56" s="27">
        <f>'Cena na poramnuvanje'!P56*'Sreden kurs'!$D$15</f>
        <v>17081.494650000001</v>
      </c>
      <c r="Q56" s="27">
        <f>'Cena na poramnuvanje'!Q56*'Sreden kurs'!$D$15</f>
        <v>15734.075849999999</v>
      </c>
      <c r="R56" s="27">
        <f>'Cena na poramnuvanje'!R56*'Sreden kurs'!$D$15</f>
        <v>16834.714650000002</v>
      </c>
      <c r="S56" s="27">
        <f>'Cena na poramnuvanje'!S56*'Sreden kurs'!$D$15</f>
        <v>15219.539550000001</v>
      </c>
      <c r="T56" s="27">
        <f>'Cena na poramnuvanje'!T56*'Sreden kurs'!$D$15</f>
        <v>19900.339199999999</v>
      </c>
      <c r="U56" s="27">
        <f>'Cena na poramnuvanje'!U56*'Sreden kurs'!$D$15</f>
        <v>22348.396800000002</v>
      </c>
      <c r="V56" s="27">
        <f>'Cena na poramnuvanje'!V56*'Sreden kurs'!$D$15</f>
        <v>20823.296399999999</v>
      </c>
      <c r="W56" s="27">
        <f>'Cena na poramnuvanje'!W56*'Sreden kurs'!$D$15</f>
        <v>20509.26885</v>
      </c>
      <c r="X56" s="27">
        <f>'Cena na poramnuvanje'!X56*'Sreden kurs'!$D$15</f>
        <v>17724.9735</v>
      </c>
      <c r="Y56" s="27">
        <f>'Cena na poramnuvanje'!Y56*'Sreden kurs'!$D$15</f>
        <v>16303.520699999999</v>
      </c>
      <c r="Z56" s="27">
        <f>'Cena na poramnuvanje'!Z56*'Sreden kurs'!$D$15</f>
        <v>17342.464500000002</v>
      </c>
      <c r="AA56" s="28">
        <f>'Cena na poramnuvanje'!AA56*'Sreden kurs'!$D$15</f>
        <v>14991.885</v>
      </c>
    </row>
    <row r="57" spans="2:27" x14ac:dyDescent="0.25">
      <c r="B57" s="67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0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7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4842.4405499999993</v>
      </c>
      <c r="H58" s="27">
        <f>'Cena na poramnuvanje'!H58*'Sreden kurs'!$D$15</f>
        <v>4842.4405499999993</v>
      </c>
      <c r="I58" s="27">
        <f>'Cena na poramnuvanje'!I58*'Sreden kurs'!$D$15</f>
        <v>0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8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14526.7047</v>
      </c>
      <c r="H59" s="29">
        <f>'Cena na poramnuvanje'!H59*'Sreden kurs'!$D$15</f>
        <v>14526.7047</v>
      </c>
      <c r="I59" s="29">
        <f>'Cena na poramnuvanje'!I59*'Sreden kurs'!$D$15</f>
        <v>0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6" t="str">
        <f>'Cena na poramnuvanje'!B60:B63</f>
        <v>15.11.2021</v>
      </c>
      <c r="C60" s="6" t="s">
        <v>26</v>
      </c>
      <c r="D60" s="27">
        <f>'Cena na poramnuvanje'!D60*'Sreden kurs'!$D$16</f>
        <v>15348.482099999999</v>
      </c>
      <c r="E60" s="27">
        <f>'Cena na poramnuvanje'!E60*'Sreden kurs'!$D$16</f>
        <v>14705.00325</v>
      </c>
      <c r="F60" s="27">
        <f>'Cena na poramnuvanje'!F60*'Sreden kurs'!$D$16</f>
        <v>14419.3554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18289.482749999999</v>
      </c>
      <c r="K60" s="27">
        <f>'Cena na poramnuvanje'!K60*'Sreden kurs'!$D$16</f>
        <v>22705.610849999997</v>
      </c>
      <c r="L60" s="27">
        <f>'Cena na poramnuvanje'!L60*'Sreden kurs'!$D$16</f>
        <v>24262.792649999999</v>
      </c>
      <c r="M60" s="27">
        <f>'Cena na poramnuvanje'!M60*'Sreden kurs'!$D$16</f>
        <v>24523.762500000001</v>
      </c>
      <c r="N60" s="27">
        <f>'Cena na poramnuvanje'!N60*'Sreden kurs'!$D$16</f>
        <v>24369.525000000001</v>
      </c>
      <c r="O60" s="27">
        <f>'Cena na poramnuvanje'!O60*'Sreden kurs'!$D$16</f>
        <v>23700.297847144317</v>
      </c>
      <c r="P60" s="27">
        <f>'Cena na poramnuvanje'!P60*'Sreden kurs'!$D$16</f>
        <v>24066.60255</v>
      </c>
      <c r="Q60" s="27">
        <f>'Cena na poramnuvanje'!Q60*'Sreden kurs'!$D$16</f>
        <v>22156.911055354558</v>
      </c>
      <c r="R60" s="27">
        <f>'Cena na poramnuvanje'!R60*'Sreden kurs'!$D$16</f>
        <v>24817.430700000001</v>
      </c>
      <c r="S60" s="27">
        <f>'Cena na poramnuvanje'!S60*'Sreden kurs'!$D$16</f>
        <v>24615.688050000001</v>
      </c>
      <c r="T60" s="27">
        <f>'Cena na poramnuvanje'!T60*'Sreden kurs'!$D$16</f>
        <v>25443.634950000007</v>
      </c>
      <c r="U60" s="27">
        <f>'Cena na poramnuvanje'!U60*'Sreden kurs'!$D$16</f>
        <v>27762.75</v>
      </c>
      <c r="V60" s="27">
        <f>'Cena na poramnuvanje'!V60*'Sreden kurs'!$D$16</f>
        <v>26696.592165898619</v>
      </c>
      <c r="W60" s="27">
        <f>'Cena na poramnuvanje'!W60*'Sreden kurs'!$D$16</f>
        <v>23727.683387583449</v>
      </c>
      <c r="X60" s="27">
        <f>'Cena na poramnuvanje'!X60*'Sreden kurs'!$D$16</f>
        <v>21244.512507972267</v>
      </c>
      <c r="Y60" s="27">
        <f>'Cena na poramnuvanje'!Y60*'Sreden kurs'!$D$16</f>
        <v>18597.472267354246</v>
      </c>
      <c r="Z60" s="27">
        <f>'Cena na poramnuvanje'!Z60*'Sreden kurs'!$D$16</f>
        <v>18035.916299999997</v>
      </c>
      <c r="AA60" s="28">
        <f>'Cena na poramnuvanje'!AA60*'Sreden kurs'!$D$16</f>
        <v>15839.816241176472</v>
      </c>
    </row>
    <row r="61" spans="2:27" x14ac:dyDescent="0.25">
      <c r="B61" s="67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2801.5699499999996</v>
      </c>
      <c r="H61" s="27">
        <f>'Cena na poramnuvanje'!H61*'Sreden kurs'!$D$16</f>
        <v>2769.48855</v>
      </c>
      <c r="I61" s="27">
        <f>'Cena na poramnuvanje'!I61*'Sreden kurs'!$D$16</f>
        <v>3271.6858500000003</v>
      </c>
      <c r="J61" s="27">
        <f>'Cena na poramnuvanje'!J61*'Sreden kurs'!$D$16</f>
        <v>0</v>
      </c>
      <c r="K61" s="27">
        <f>'Cena na poramnuvanje'!K61*'Sreden kurs'!$D$16</f>
        <v>0</v>
      </c>
      <c r="L61" s="27">
        <f>'Cena na poramnuvanje'!L61*'Sreden kurs'!$D$16</f>
        <v>0</v>
      </c>
      <c r="M61" s="27">
        <f>'Cena na poramnuvanje'!M61*'Sreden kurs'!$D$16</f>
        <v>0</v>
      </c>
      <c r="N61" s="27">
        <f>'Cena na poramnuvanje'!N61*'Sreden kurs'!$D$16</f>
        <v>0</v>
      </c>
      <c r="O61" s="27">
        <f>'Cena na poramnuvanje'!O61*'Sreden kurs'!$D$16</f>
        <v>0</v>
      </c>
      <c r="P61" s="27">
        <f>'Cena na poramnuvanje'!P61*'Sreden kurs'!$D$16</f>
        <v>0</v>
      </c>
      <c r="Q61" s="27">
        <f>'Cena na poramnuvanje'!Q61*'Sreden kurs'!$D$16</f>
        <v>0</v>
      </c>
      <c r="R61" s="27">
        <f>'Cena na poramnuvanje'!R61*'Sreden kurs'!$D$16</f>
        <v>0</v>
      </c>
      <c r="S61" s="27">
        <f>'Cena na poramnuvanje'!S61*'Sreden kurs'!$D$16</f>
        <v>0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0</v>
      </c>
      <c r="X61" s="27">
        <f>'Cena na poramnuvanje'!X61*'Sreden kurs'!$D$16</f>
        <v>0</v>
      </c>
      <c r="Y61" s="27">
        <f>'Cena na poramnuvanje'!Y61*'Sreden kurs'!$D$16</f>
        <v>0</v>
      </c>
      <c r="Z61" s="27">
        <f>'Cena na poramnuvanje'!Z61*'Sreden kurs'!$D$16</f>
        <v>0</v>
      </c>
      <c r="AA61" s="28">
        <f>'Cena na poramnuvanje'!AA61*'Sreden kurs'!$D$16</f>
        <v>0</v>
      </c>
    </row>
    <row r="62" spans="2:27" x14ac:dyDescent="0.25">
      <c r="B62" s="67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8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6" t="str">
        <f>'Cena na poramnuvanje'!B64:B67</f>
        <v>16.11.2021</v>
      </c>
      <c r="C64" s="6" t="s">
        <v>26</v>
      </c>
      <c r="D64" s="27">
        <f>'Cena na poramnuvanje'!D64*'Sreden kurs'!$D$17</f>
        <v>16887.292260000002</v>
      </c>
      <c r="E64" s="27">
        <f>'Cena na poramnuvanje'!E64*'Sreden kurs'!$D$17</f>
        <v>15489.272229999999</v>
      </c>
      <c r="F64" s="27">
        <f>'Cena na poramnuvanje'!F64*'Sreden kurs'!$D$17</f>
        <v>13982.66812</v>
      </c>
      <c r="G64" s="27">
        <f>'Cena na poramnuvanje'!G64*'Sreden kurs'!$D$17</f>
        <v>0</v>
      </c>
      <c r="H64" s="27">
        <f>'Cena na poramnuvanje'!H64*'Sreden kurs'!$D$17</f>
        <v>14606.409625</v>
      </c>
      <c r="I64" s="27">
        <f>'Cena na poramnuvanje'!I64*'Sreden kurs'!$D$17</f>
        <v>16407.918225000001</v>
      </c>
      <c r="J64" s="27">
        <f>'Cena na poramnuvanje'!J64*'Sreden kurs'!$D$17</f>
        <v>20392.213615000001</v>
      </c>
      <c r="K64" s="27">
        <f>'Cena na poramnuvanje'!K64*'Sreden kurs'!$D$17</f>
        <v>25700.494435000001</v>
      </c>
      <c r="L64" s="27">
        <f>'Cena na poramnuvanje'!L64*'Sreden kurs'!$D$17</f>
        <v>25917.662594999994</v>
      </c>
      <c r="M64" s="27">
        <f>'Cena na poramnuvanje'!M64*'Sreden kurs'!$D$17</f>
        <v>25915.194775000004</v>
      </c>
      <c r="N64" s="27">
        <f>'Cena na poramnuvanje'!N64*'Sreden kurs'!$D$17</f>
        <v>25356.8505</v>
      </c>
      <c r="O64" s="27">
        <f>'Cena na poramnuvanje'!O64*'Sreden kurs'!$D$17</f>
        <v>25726.406545000002</v>
      </c>
      <c r="P64" s="27">
        <f>'Cena na poramnuvanje'!P64*'Sreden kurs'!$D$17</f>
        <v>25912.11</v>
      </c>
      <c r="Q64" s="27">
        <f>'Cena na poramnuvanje'!Q64*'Sreden kurs'!$D$17</f>
        <v>25822.651525000001</v>
      </c>
      <c r="R64" s="27">
        <f>'Cena na poramnuvanje'!R64*'Sreden kurs'!$D$17</f>
        <v>25828.204119999999</v>
      </c>
      <c r="S64" s="27">
        <f>'Cena na poramnuvanje'!S64*'Sreden kurs'!$D$17</f>
        <v>25939.872975000006</v>
      </c>
      <c r="T64" s="27">
        <f>'Cena na poramnuvanje'!T64*'Sreden kurs'!$D$17</f>
        <v>25915.194775000004</v>
      </c>
      <c r="U64" s="27">
        <f>'Cena na poramnuvanje'!U64*'Sreden kurs'!$D$17</f>
        <v>27762.975000000002</v>
      </c>
      <c r="V64" s="27">
        <f>'Cena na poramnuvanje'!V64*'Sreden kurs'!$D$17</f>
        <v>27483.494385000002</v>
      </c>
      <c r="W64" s="27">
        <f>'Cena na poramnuvanje'!W64*'Sreden kurs'!$D$17</f>
        <v>25828.821075</v>
      </c>
      <c r="X64" s="27">
        <f>'Cena na poramnuvanje'!X64*'Sreden kurs'!$D$17</f>
        <v>23135.8125</v>
      </c>
      <c r="Y64" s="27">
        <f>'Cena na poramnuvanje'!Y64*'Sreden kurs'!$D$17</f>
        <v>19604.362079999999</v>
      </c>
      <c r="Z64" s="27">
        <f>'Cena na poramnuvanje'!Z64*'Sreden kurs'!$D$17</f>
        <v>18195.853815000002</v>
      </c>
      <c r="AA64" s="28">
        <f>'Cena na poramnuvanje'!AA64*'Sreden kurs'!$D$17</f>
        <v>15736.054230000002</v>
      </c>
    </row>
    <row r="65" spans="2:27" x14ac:dyDescent="0.25">
      <c r="B65" s="67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4627.1625000000004</v>
      </c>
      <c r="H65" s="27">
        <f>'Cena na poramnuvanje'!H65*'Sreden kurs'!$D$17</f>
        <v>0</v>
      </c>
      <c r="I65" s="27">
        <f>'Cena na poramnuvanje'!I65*'Sreden kurs'!$D$17</f>
        <v>0</v>
      </c>
      <c r="J65" s="27">
        <f>'Cena na poramnuvanje'!J65*'Sreden kurs'!$D$17</f>
        <v>0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0</v>
      </c>
      <c r="P65" s="27">
        <f>'Cena na poramnuvanje'!P65*'Sreden kurs'!$D$17</f>
        <v>0</v>
      </c>
      <c r="Q65" s="27">
        <f>'Cena na poramnuvanje'!Q65*'Sreden kurs'!$D$17</f>
        <v>0</v>
      </c>
      <c r="R65" s="27">
        <f>'Cena na poramnuvanje'!R65*'Sreden kurs'!$D$17</f>
        <v>0</v>
      </c>
      <c r="S65" s="27">
        <f>'Cena na poramnuvanje'!S65*'Sreden kurs'!$D$17</f>
        <v>0</v>
      </c>
      <c r="T65" s="27">
        <f>'Cena na poramnuvanje'!T65*'Sreden kurs'!$D$17</f>
        <v>0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7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8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6" t="str">
        <f>'Cena na poramnuvanje'!B68:B71</f>
        <v>17.11.2021</v>
      </c>
      <c r="C68" s="6" t="s">
        <v>26</v>
      </c>
      <c r="D68" s="27">
        <f>'Cena na poramnuvanje'!D68*'Sreden kurs'!$D$18</f>
        <v>17954.682614000001</v>
      </c>
      <c r="E68" s="27">
        <f>'Cena na poramnuvanje'!E68*'Sreden kurs'!$D$18</f>
        <v>15967.027770953322</v>
      </c>
      <c r="F68" s="27">
        <f>'Cena na poramnuvanje'!F68*'Sreden kurs'!$D$18</f>
        <v>13827.240284000001</v>
      </c>
      <c r="G68" s="27">
        <f>'Cena na poramnuvanje'!G68*'Sreden kurs'!$D$18</f>
        <v>12960.415698999999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0</v>
      </c>
      <c r="N68" s="27">
        <f>'Cena na poramnuvanje'!N68*'Sreden kurs'!$D$18</f>
        <v>0</v>
      </c>
      <c r="O68" s="27">
        <f>'Cena na poramnuvanje'!O68*'Sreden kurs'!$D$18</f>
        <v>25528.446745999998</v>
      </c>
      <c r="P68" s="27">
        <f>'Cena na poramnuvanje'!P68*'Sreden kurs'!$D$18</f>
        <v>25123.105996999999</v>
      </c>
      <c r="Q68" s="27">
        <f>'Cena na poramnuvanje'!Q68*'Sreden kurs'!$D$18</f>
        <v>25513.639777999997</v>
      </c>
      <c r="R68" s="27">
        <f>'Cena na poramnuvanje'!R68*'Sreden kurs'!$D$18</f>
        <v>25012.185779457566</v>
      </c>
      <c r="S68" s="27">
        <f>'Cena na poramnuvanje'!S68*'Sreden kurs'!$D$18</f>
        <v>0</v>
      </c>
      <c r="T68" s="27">
        <f>'Cena na poramnuvanje'!T68*'Sreden kurs'!$D$18</f>
        <v>23998.701864500003</v>
      </c>
      <c r="U68" s="27">
        <f>'Cena na poramnuvanje'!U68*'Sreden kurs'!$D$18</f>
        <v>24536.585857993094</v>
      </c>
      <c r="V68" s="27">
        <f>'Cena na poramnuvanje'!V68*'Sreden kurs'!$D$18</f>
        <v>27763.065000000002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20726.053458000002</v>
      </c>
      <c r="Z68" s="27">
        <f>'Cena na poramnuvanje'!Z68*'Sreden kurs'!$D$18</f>
        <v>21815.599520000003</v>
      </c>
      <c r="AA68" s="28">
        <f>'Cena na poramnuvanje'!AA68*'Sreden kurs'!$D$18</f>
        <v>17144.618073000001</v>
      </c>
    </row>
    <row r="69" spans="2:27" x14ac:dyDescent="0.25">
      <c r="B69" s="67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0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8482.5417930000003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0</v>
      </c>
      <c r="R69" s="27">
        <f>'Cena na poramnuvanje'!R69*'Sreden kurs'!$D$18</f>
        <v>0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8150.0019700000003</v>
      </c>
      <c r="X69" s="27">
        <f>'Cena na poramnuvanje'!X69*'Sreden kurs'!$D$18</f>
        <v>8365.9369200000001</v>
      </c>
      <c r="Y69" s="27">
        <f>'Cena na poramnuvanje'!Y69*'Sreden kurs'!$D$18</f>
        <v>0</v>
      </c>
      <c r="Z69" s="27">
        <f>'Cena na poramnuvanje'!Z69*'Sreden kurs'!$D$18</f>
        <v>0</v>
      </c>
      <c r="AA69" s="28">
        <f>'Cena na poramnuvanje'!AA69*'Sreden kurs'!$D$18</f>
        <v>0</v>
      </c>
    </row>
    <row r="70" spans="2:27" x14ac:dyDescent="0.25">
      <c r="B70" s="67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0</v>
      </c>
      <c r="H70" s="27">
        <f>'Cena na poramnuvanje'!H70*'Sreden kurs'!$D$18</f>
        <v>5034.9860770000005</v>
      </c>
      <c r="I70" s="27">
        <f>'Cena na poramnuvanje'!I70*'Sreden kurs'!$D$18</f>
        <v>6188.0787099999998</v>
      </c>
      <c r="J70" s="27">
        <f>'Cena na poramnuvanje'!J70*'Sreden kurs'!$D$18</f>
        <v>7008.0145630000006</v>
      </c>
      <c r="K70" s="27">
        <f>'Cena na poramnuvanje'!K70*'Sreden kurs'!$D$18</f>
        <v>8389.3812859999998</v>
      </c>
      <c r="L70" s="27">
        <f>'Cena na poramnuvanje'!L70*'Sreden kurs'!$D$18</f>
        <v>8396.167813</v>
      </c>
      <c r="M70" s="27">
        <f>'Cena na poramnuvanje'!M70*'Sreden kurs'!$D$18</f>
        <v>8174.6802500000003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9051.3761470000009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8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0</v>
      </c>
      <c r="H71" s="29">
        <f>'Cena na poramnuvanje'!H71*'Sreden kurs'!$D$18</f>
        <v>15104.958231000001</v>
      </c>
      <c r="I71" s="29">
        <f>'Cena na poramnuvanje'!I71*'Sreden kurs'!$D$18</f>
        <v>18564.236129999998</v>
      </c>
      <c r="J71" s="29">
        <f>'Cena na poramnuvanje'!J71*'Sreden kurs'!$D$18</f>
        <v>21023.426732</v>
      </c>
      <c r="K71" s="29">
        <f>'Cena na poramnuvanje'!K71*'Sreden kurs'!$D$18</f>
        <v>25168.143857999999</v>
      </c>
      <c r="L71" s="29">
        <f>'Cena na poramnuvanje'!L71*'Sreden kurs'!$D$18</f>
        <v>25187.886482000002</v>
      </c>
      <c r="M71" s="29">
        <f>'Cena na poramnuvanje'!M71*'Sreden kurs'!$D$18</f>
        <v>24523.423793000002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27154.128441000001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6" t="str">
        <f>'Cena na poramnuvanje'!B72:B75</f>
        <v>18.11.2021</v>
      </c>
      <c r="C72" s="6" t="s">
        <v>26</v>
      </c>
      <c r="D72" s="27">
        <f>'Cena na poramnuvanje'!D72*'Sreden kurs'!$D$19</f>
        <v>19635.699476999998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0</v>
      </c>
      <c r="M72" s="27">
        <f>'Cena na poramnuvanje'!M72*'Sreden kurs'!$D$19</f>
        <v>0</v>
      </c>
      <c r="N72" s="27">
        <f>'Cena na poramnuvanje'!N72*'Sreden kurs'!$D$19</f>
        <v>0</v>
      </c>
      <c r="O72" s="27">
        <f>'Cena na poramnuvanje'!O72*'Sreden kurs'!$D$19</f>
        <v>0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27762.794999999998</v>
      </c>
      <c r="V72" s="27">
        <f>'Cena na poramnuvanje'!V72*'Sreden kurs'!$D$19</f>
        <v>0</v>
      </c>
      <c r="W72" s="27">
        <f>'Cena na poramnuvanje'!W72*'Sreden kurs'!$D$19</f>
        <v>0</v>
      </c>
      <c r="X72" s="27">
        <f>'Cena na poramnuvanje'!X72*'Sreden kurs'!$D$19</f>
        <v>0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0</v>
      </c>
    </row>
    <row r="73" spans="2:27" x14ac:dyDescent="0.25">
      <c r="B73" s="67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0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0</v>
      </c>
      <c r="Q73" s="27">
        <f>'Cena na poramnuvanje'!Q73*'Sreden kurs'!$D$19</f>
        <v>0</v>
      </c>
      <c r="R73" s="27">
        <f>'Cena na poramnuvanje'!R73*'Sreden kurs'!$D$19</f>
        <v>0</v>
      </c>
      <c r="S73" s="27">
        <f>'Cena na poramnuvanje'!S73*'Sreden kurs'!$D$19</f>
        <v>9561.5065979999981</v>
      </c>
      <c r="T73" s="27">
        <f>'Cena na poramnuvanje'!T73*'Sreden kurs'!$D$19</f>
        <v>8672.2621807823307</v>
      </c>
      <c r="U73" s="27">
        <f>'Cena na poramnuvanje'!U73*'Sreden kurs'!$D$19</f>
        <v>0</v>
      </c>
      <c r="V73" s="27">
        <f>'Cena na poramnuvanje'!V73*'Sreden kurs'!$D$19</f>
        <v>0</v>
      </c>
      <c r="W73" s="27">
        <f>'Cena na poramnuvanje'!W73*'Sreden kurs'!$D$19</f>
        <v>0</v>
      </c>
      <c r="X73" s="27">
        <f>'Cena na poramnuvanje'!X73*'Sreden kurs'!$D$19</f>
        <v>0</v>
      </c>
      <c r="Y73" s="27">
        <f>'Cena na poramnuvanje'!Y73*'Sreden kurs'!$D$19</f>
        <v>0</v>
      </c>
      <c r="Z73" s="27">
        <f>'Cena na poramnuvanje'!Z73*'Sreden kurs'!$D$19</f>
        <v>3754.146835</v>
      </c>
      <c r="AA73" s="28">
        <f>'Cena na poramnuvanje'!AA73*'Sreden kurs'!$D$19</f>
        <v>5867.8209609999994</v>
      </c>
    </row>
    <row r="74" spans="2:27" x14ac:dyDescent="0.25">
      <c r="B74" s="67"/>
      <c r="C74" s="6" t="s">
        <v>28</v>
      </c>
      <c r="D74" s="27">
        <f>'Cena na poramnuvanje'!D74*'Sreden kurs'!$D$19</f>
        <v>0</v>
      </c>
      <c r="E74" s="27">
        <f>'Cena na poramnuvanje'!E74*'Sreden kurs'!$D$19</f>
        <v>5867.8209609999994</v>
      </c>
      <c r="F74" s="27">
        <f>'Cena na poramnuvanje'!F74*'Sreden kurs'!$D$19</f>
        <v>3765.251953</v>
      </c>
      <c r="G74" s="27">
        <f>'Cena na poramnuvanje'!G74*'Sreden kurs'!$D$19</f>
        <v>4986.8149329999997</v>
      </c>
      <c r="H74" s="27">
        <f>'Cena na poramnuvanje'!H74*'Sreden kurs'!$D$19</f>
        <v>6154.086225</v>
      </c>
      <c r="I74" s="27">
        <f>'Cena na poramnuvanje'!I74*'Sreden kurs'!$D$19</f>
        <v>6811.7559909999991</v>
      </c>
      <c r="J74" s="27">
        <f>'Cena na poramnuvanje'!J74*'Sreden kurs'!$D$19</f>
        <v>7822.3217290000002</v>
      </c>
      <c r="K74" s="27">
        <f>'Cena na poramnuvanje'!K74*'Sreden kurs'!$D$19</f>
        <v>9485.6216249999998</v>
      </c>
      <c r="L74" s="27">
        <f>'Cena na poramnuvanje'!L74*'Sreden kurs'!$D$19</f>
        <v>8946.4064509999989</v>
      </c>
      <c r="M74" s="27">
        <f>'Cena na poramnuvanje'!M74*'Sreden kurs'!$D$19</f>
        <v>9443.6689569999999</v>
      </c>
      <c r="N74" s="27">
        <f>'Cena na poramnuvanje'!N74*'Sreden kurs'!$D$19</f>
        <v>9068.5627490000006</v>
      </c>
      <c r="O74" s="27">
        <f>'Cena na poramnuvanje'!O74*'Sreden kurs'!$D$19</f>
        <v>8505.903436999999</v>
      </c>
      <c r="P74" s="27">
        <f>'Cena na poramnuvanje'!P74*'Sreden kurs'!$D$19</f>
        <v>8471.3541809999988</v>
      </c>
      <c r="Q74" s="27">
        <f>'Cena na poramnuvanje'!Q74*'Sreden kurs'!$D$19</f>
        <v>8602.1477930000001</v>
      </c>
      <c r="R74" s="27">
        <f>'Cena na poramnuvanje'!R74*'Sreden kurs'!$D$19</f>
        <v>9347.4246009999988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8932.2165779999996</v>
      </c>
      <c r="W74" s="27">
        <f>'Cena na poramnuvanje'!W74*'Sreden kurs'!$D$19</f>
        <v>8118.4582089999994</v>
      </c>
      <c r="X74" s="27">
        <f>'Cena na poramnuvanje'!X74*'Sreden kurs'!$D$19</f>
        <v>7648.958498</v>
      </c>
      <c r="Y74" s="27">
        <f>'Cena na poramnuvanje'!Y74*'Sreden kurs'!$D$19</f>
        <v>6971.5463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8"/>
      <c r="C75" s="9" t="s">
        <v>29</v>
      </c>
      <c r="D75" s="29">
        <f>'Cena na poramnuvanje'!D75*'Sreden kurs'!$D$19</f>
        <v>0</v>
      </c>
      <c r="E75" s="29">
        <f>'Cena na poramnuvanje'!E75*'Sreden kurs'!$D$19</f>
        <v>17602.845932</v>
      </c>
      <c r="F75" s="29">
        <f>'Cena na poramnuvanje'!F75*'Sreden kurs'!$D$19</f>
        <v>11295.138908000001</v>
      </c>
      <c r="G75" s="29">
        <f>'Cena na poramnuvanje'!G75*'Sreden kurs'!$D$19</f>
        <v>14960.444798999999</v>
      </c>
      <c r="H75" s="29">
        <f>'Cena na poramnuvanje'!H75*'Sreden kurs'!$D$19</f>
        <v>18462.258674999997</v>
      </c>
      <c r="I75" s="29">
        <f>'Cena na poramnuvanje'!I75*'Sreden kurs'!$D$19</f>
        <v>20435.267972999998</v>
      </c>
      <c r="J75" s="29">
        <f>'Cena na poramnuvanje'!J75*'Sreden kurs'!$D$19</f>
        <v>23466.965186999998</v>
      </c>
      <c r="K75" s="29">
        <f>'Cena na poramnuvanje'!K75*'Sreden kurs'!$D$19</f>
        <v>28456.864874999999</v>
      </c>
      <c r="L75" s="29">
        <f>'Cena na poramnuvanje'!L75*'Sreden kurs'!$D$19</f>
        <v>26839.219352999997</v>
      </c>
      <c r="M75" s="29">
        <f>'Cena na poramnuvanje'!M75*'Sreden kurs'!$D$19</f>
        <v>28331.006870999998</v>
      </c>
      <c r="N75" s="29">
        <f>'Cena na poramnuvanje'!N75*'Sreden kurs'!$D$19</f>
        <v>27205.688247000002</v>
      </c>
      <c r="O75" s="29">
        <f>'Cena na poramnuvanje'!O75*'Sreden kurs'!$D$19</f>
        <v>25517.093359999999</v>
      </c>
      <c r="P75" s="29">
        <f>'Cena na poramnuvanje'!P75*'Sreden kurs'!$D$19</f>
        <v>25414.062543</v>
      </c>
      <c r="Q75" s="29">
        <f>'Cena na poramnuvanje'!Q75*'Sreden kurs'!$D$19</f>
        <v>25806.443379</v>
      </c>
      <c r="R75" s="29">
        <f>'Cena na poramnuvanje'!R75*'Sreden kurs'!$D$19</f>
        <v>28042.273802999996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26796.649733999999</v>
      </c>
      <c r="W75" s="29">
        <f>'Cena na poramnuvanje'!W75*'Sreden kurs'!$D$19</f>
        <v>24355.374626999997</v>
      </c>
      <c r="X75" s="29">
        <f>'Cena na poramnuvanje'!X75*'Sreden kurs'!$D$19</f>
        <v>22946.258543</v>
      </c>
      <c r="Y75" s="29">
        <f>'Cena na poramnuvanje'!Y75*'Sreden kurs'!$D$19</f>
        <v>20914.021948999998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6" t="str">
        <f>'Cena na poramnuvanje'!B76:B79</f>
        <v>19.11.2021</v>
      </c>
      <c r="C76" s="6" t="s">
        <v>26</v>
      </c>
      <c r="D76" s="27">
        <f>'Cena na poramnuvanje'!D76*'Sreden kurs'!$D$20</f>
        <v>17264.728799999997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24212.8197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21560.264188283374</v>
      </c>
      <c r="O76" s="27">
        <f>'Cena na poramnuvanje'!O76*'Sreden kurs'!$D$20</f>
        <v>21976.130312500001</v>
      </c>
      <c r="P76" s="27">
        <f>'Cena na poramnuvanje'!P76*'Sreden kurs'!$D$20</f>
        <v>22267.576349999999</v>
      </c>
      <c r="Q76" s="27">
        <f>'Cena na poramnuvanje'!Q76*'Sreden kurs'!$D$20</f>
        <v>20877.588</v>
      </c>
      <c r="R76" s="27">
        <f>'Cena na poramnuvanje'!R76*'Sreden kurs'!$D$20</f>
        <v>21099.69</v>
      </c>
      <c r="S76" s="27">
        <f>'Cena na poramnuvanje'!S76*'Sreden kurs'!$D$20</f>
        <v>22200.945750000003</v>
      </c>
      <c r="T76" s="27">
        <f>'Cena na poramnuvanje'!T76*'Sreden kurs'!$D$20</f>
        <v>0</v>
      </c>
      <c r="U76" s="27">
        <f>'Cena na poramnuvanje'!U76*'Sreden kurs'!$D$20</f>
        <v>26191.378349999999</v>
      </c>
      <c r="V76" s="27">
        <f>'Cena na poramnuvanje'!V76*'Sreden kurs'!$D$20</f>
        <v>25904.496599999999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12557.400299999999</v>
      </c>
    </row>
    <row r="77" spans="2:27" x14ac:dyDescent="0.25">
      <c r="B77" s="67"/>
      <c r="C77" s="6" t="s">
        <v>27</v>
      </c>
      <c r="D77" s="27">
        <f>'Cena na poramnuvanje'!D77*'Sreden kurs'!$D$20</f>
        <v>0</v>
      </c>
      <c r="E77" s="27">
        <f>'Cena na poramnuvanje'!E77*'Sreden kurs'!$D$20</f>
        <v>3040.3296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7384.2745500000001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0</v>
      </c>
      <c r="O77" s="27">
        <f>'Cena na poramnuvanje'!O77*'Sreden kurs'!$D$20</f>
        <v>0</v>
      </c>
      <c r="P77" s="27">
        <f>'Cena na poramnuvanje'!P77*'Sreden kurs'!$D$20</f>
        <v>0</v>
      </c>
      <c r="Q77" s="27">
        <f>'Cena na poramnuvanje'!Q77*'Sreden kurs'!$D$20</f>
        <v>0</v>
      </c>
      <c r="R77" s="27">
        <f>'Cena na poramnuvanje'!R77*'Sreden kurs'!$D$20</f>
        <v>0</v>
      </c>
      <c r="S77" s="27">
        <f>'Cena na poramnuvanje'!S77*'Sreden kurs'!$D$20</f>
        <v>0</v>
      </c>
      <c r="T77" s="27">
        <f>'Cena na poramnuvanje'!T77*'Sreden kurs'!$D$20</f>
        <v>6348.5082744360907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5519.0554886726895</v>
      </c>
      <c r="X77" s="27">
        <f>'Cena na poramnuvanje'!X77*'Sreden kurs'!$D$20</f>
        <v>6249.08655</v>
      </c>
      <c r="Y77" s="27">
        <f>'Cena na poramnuvanje'!Y77*'Sreden kurs'!$D$20</f>
        <v>5863.4928</v>
      </c>
      <c r="Z77" s="27">
        <f>'Cena na poramnuvanje'!Z77*'Sreden kurs'!$D$20</f>
        <v>5862.8758500000004</v>
      </c>
      <c r="AA77" s="28">
        <f>'Cena na poramnuvanje'!AA77*'Sreden kurs'!$D$20</f>
        <v>0</v>
      </c>
    </row>
    <row r="78" spans="2:27" ht="24" customHeight="1" x14ac:dyDescent="0.25">
      <c r="B78" s="67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3972.5410500000003</v>
      </c>
      <c r="G78" s="27">
        <f>'Cena na poramnuvanje'!G78*'Sreden kurs'!$D$20</f>
        <v>5485.3024500000001</v>
      </c>
      <c r="H78" s="27">
        <f>'Cena na poramnuvanje'!H78*'Sreden kurs'!$D$20</f>
        <v>5882.0012999999999</v>
      </c>
      <c r="I78" s="27">
        <f>'Cena na poramnuvanje'!I78*'Sreden kurs'!$D$20</f>
        <v>6611.8531499999999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8328.8250000000007</v>
      </c>
      <c r="M78" s="27">
        <f>'Cena na poramnuvanje'!M78*'Sreden kurs'!$D$20</f>
        <v>8186.3095499999999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8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11917.0062</v>
      </c>
      <c r="G79" s="29">
        <f>'Cena na poramnuvanje'!G79*'Sreden kurs'!$D$20</f>
        <v>16455.290400000002</v>
      </c>
      <c r="H79" s="29">
        <f>'Cena na poramnuvanje'!H79*'Sreden kurs'!$D$20</f>
        <v>17646.0039</v>
      </c>
      <c r="I79" s="29">
        <f>'Cena na poramnuvanje'!I79*'Sreden kurs'!$D$20</f>
        <v>19834.942500000001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24986.474999999999</v>
      </c>
      <c r="M79" s="29">
        <f>'Cena na poramnuvanje'!M79*'Sreden kurs'!$D$20</f>
        <v>24558.928649999998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6" t="str">
        <f>'Cena na poramnuvanje'!B80:B83</f>
        <v>20.11.2021</v>
      </c>
      <c r="C80" s="6" t="s">
        <v>26</v>
      </c>
      <c r="D80" s="27">
        <f>'Cena na poramnuvanje'!D80*'Sreden kurs'!$D$21</f>
        <v>14341.828914000002</v>
      </c>
      <c r="E80" s="27">
        <f>'Cena na poramnuvanje'!E80*'Sreden kurs'!$D$21</f>
        <v>11491.478333999999</v>
      </c>
      <c r="F80" s="27">
        <f>'Cena na poramnuvanje'!F80*'Sreden kurs'!$D$21</f>
        <v>0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0</v>
      </c>
      <c r="K80" s="27">
        <f>'Cena na poramnuvanje'!K80*'Sreden kurs'!$D$21</f>
        <v>0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0</v>
      </c>
      <c r="V80" s="27">
        <f>'Cena na poramnuvanje'!V80*'Sreden kurs'!$D$21</f>
        <v>0</v>
      </c>
      <c r="W80" s="27">
        <f>'Cena na poramnuvanje'!W80*'Sreden kurs'!$D$21</f>
        <v>0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0</v>
      </c>
      <c r="AA80" s="28">
        <f>'Cena na poramnuvanje'!AA80*'Sreden kurs'!$D$21</f>
        <v>0</v>
      </c>
    </row>
    <row r="81" spans="2:27" x14ac:dyDescent="0.25">
      <c r="B81" s="67"/>
      <c r="C81" s="6" t="s">
        <v>27</v>
      </c>
      <c r="D81" s="27">
        <f>'Cena na poramnuvanje'!D81*'Sreden kurs'!$D$21</f>
        <v>0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0</v>
      </c>
      <c r="L81" s="27">
        <f>'Cena na poramnuvanje'!L81*'Sreden kurs'!$D$21</f>
        <v>0</v>
      </c>
      <c r="M81" s="27">
        <f>'Cena na poramnuvanje'!M81*'Sreden kurs'!$D$21</f>
        <v>6789.0168360000007</v>
      </c>
      <c r="N81" s="27">
        <f>'Cena na poramnuvanje'!N81*'Sreden kurs'!$D$21</f>
        <v>4005.9147870000006</v>
      </c>
      <c r="O81" s="27">
        <f>'Cena na poramnuvanje'!O81*'Sreden kurs'!$D$21</f>
        <v>3863.3972579999995</v>
      </c>
      <c r="P81" s="27">
        <f>'Cena na poramnuvanje'!P81*'Sreden kurs'!$D$21</f>
        <v>4916.0728028841313</v>
      </c>
      <c r="Q81" s="27">
        <f>'Cena na poramnuvanje'!Q81*'Sreden kurs'!$D$21</f>
        <v>3851.6750369999995</v>
      </c>
      <c r="R81" s="27">
        <f>'Cena na poramnuvanje'!R81*'Sreden kurs'!$D$21</f>
        <v>6502.7478600000004</v>
      </c>
      <c r="S81" s="27">
        <f>'Cena na poramnuvanje'!S81*'Sreden kurs'!$D$21</f>
        <v>4861.59982001559</v>
      </c>
      <c r="T81" s="27">
        <f>'Cena na poramnuvanje'!T81*'Sreden kurs'!$D$21</f>
        <v>5627.6016967576143</v>
      </c>
      <c r="U81" s="27">
        <f>'Cena na poramnuvanje'!U81*'Sreden kurs'!$D$21</f>
        <v>7968.3092608028746</v>
      </c>
      <c r="V81" s="27">
        <f>'Cena na poramnuvanje'!V81*'Sreden kurs'!$D$21</f>
        <v>6511.9029118670614</v>
      </c>
      <c r="W81" s="27">
        <f>'Cena na poramnuvanje'!W81*'Sreden kurs'!$D$21</f>
        <v>6812.3357610452094</v>
      </c>
      <c r="X81" s="27">
        <f>'Cena na poramnuvanje'!X81*'Sreden kurs'!$D$21</f>
        <v>5602.1390390694323</v>
      </c>
      <c r="Y81" s="27">
        <f>'Cena na poramnuvanje'!Y81*'Sreden kurs'!$D$21</f>
        <v>5061.7522747992007</v>
      </c>
      <c r="Z81" s="27">
        <f>'Cena na poramnuvanje'!Z81*'Sreden kurs'!$D$21</f>
        <v>4666.4795188935705</v>
      </c>
      <c r="AA81" s="28">
        <f>'Cena na poramnuvanje'!AA81*'Sreden kurs'!$D$21</f>
        <v>3272.1174626000002</v>
      </c>
    </row>
    <row r="82" spans="2:27" x14ac:dyDescent="0.25">
      <c r="B82" s="67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3664.7364600000001</v>
      </c>
      <c r="G82" s="27">
        <f>'Cena na poramnuvanje'!G82*'Sreden kurs'!$D$21</f>
        <v>3580.2130770000003</v>
      </c>
      <c r="H82" s="27">
        <f>'Cena na poramnuvanje'!H82*'Sreden kurs'!$D$21</f>
        <v>3633.8885100000002</v>
      </c>
      <c r="I82" s="27">
        <f>'Cena na poramnuvanje'!I82*'Sreden kurs'!$D$21</f>
        <v>3771.4703670000004</v>
      </c>
      <c r="J82" s="27">
        <f>'Cena na poramnuvanje'!J82*'Sreden kurs'!$D$21</f>
        <v>3783.8095469999998</v>
      </c>
      <c r="K82" s="27">
        <f>'Cena na poramnuvanje'!K82*'Sreden kurs'!$D$21</f>
        <v>6041.2625280000002</v>
      </c>
      <c r="L82" s="27">
        <f>'Cena na poramnuvanje'!L82*'Sreden kurs'!$D$21</f>
        <v>6634.1601270000001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8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10993.592420999999</v>
      </c>
      <c r="G83" s="29">
        <f>'Cena na poramnuvanje'!G83*'Sreden kurs'!$D$21</f>
        <v>10740.022272000002</v>
      </c>
      <c r="H83" s="29">
        <f>'Cena na poramnuvanje'!H83*'Sreden kurs'!$D$21</f>
        <v>10901.66553</v>
      </c>
      <c r="I83" s="29">
        <f>'Cena na poramnuvanje'!I83*'Sreden kurs'!$D$21</f>
        <v>11313.794142000001</v>
      </c>
      <c r="J83" s="29">
        <f>'Cena na poramnuvanje'!J83*'Sreden kurs'!$D$21</f>
        <v>11350.811682</v>
      </c>
      <c r="K83" s="29">
        <f>'Cena na poramnuvanje'!K83*'Sreden kurs'!$D$21</f>
        <v>18123.170624999999</v>
      </c>
      <c r="L83" s="29">
        <f>'Cena na poramnuvanje'!L83*'Sreden kurs'!$D$21</f>
        <v>19902.480380999998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6" t="str">
        <f>'Cena na poramnuvanje'!B84:B87</f>
        <v>21.11.2021</v>
      </c>
      <c r="C84" s="6" t="s">
        <v>26</v>
      </c>
      <c r="D84" s="27">
        <f>'Cena na poramnuvanje'!D84*'Sreden kurs'!$D$22</f>
        <v>0</v>
      </c>
      <c r="E84" s="27">
        <f>'Cena na poramnuvanje'!E84*'Sreden kurs'!$D$22</f>
        <v>0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0</v>
      </c>
      <c r="J84" s="27">
        <f>'Cena na poramnuvanje'!J84*'Sreden kurs'!$D$22</f>
        <v>0</v>
      </c>
      <c r="K84" s="27">
        <f>'Cena na poramnuvanje'!K84*'Sreden kurs'!$D$22</f>
        <v>0</v>
      </c>
      <c r="L84" s="27">
        <f>'Cena na poramnuvanje'!L84*'Sreden kurs'!$D$22</f>
        <v>0</v>
      </c>
      <c r="M84" s="27">
        <f>'Cena na poramnuvanje'!M84*'Sreden kurs'!$D$22</f>
        <v>0</v>
      </c>
      <c r="N84" s="27">
        <f>'Cena na poramnuvanje'!N84*'Sreden kurs'!$D$22</f>
        <v>0</v>
      </c>
      <c r="O84" s="27">
        <f>'Cena na poramnuvanje'!O84*'Sreden kurs'!$D$22</f>
        <v>0</v>
      </c>
      <c r="P84" s="27">
        <f>'Cena na poramnuvanje'!P84*'Sreden kurs'!$D$22</f>
        <v>0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0</v>
      </c>
      <c r="V84" s="27">
        <f>'Cena na poramnuvanje'!V84*'Sreden kurs'!$D$22</f>
        <v>0</v>
      </c>
      <c r="W84" s="27">
        <f>'Cena na poramnuvanje'!W84*'Sreden kurs'!$D$22</f>
        <v>0</v>
      </c>
      <c r="X84" s="27">
        <f>'Cena na poramnuvanje'!X84*'Sreden kurs'!$D$22</f>
        <v>0</v>
      </c>
      <c r="Y84" s="27">
        <f>'Cena na poramnuvanje'!Y84*'Sreden kurs'!$D$22</f>
        <v>0</v>
      </c>
      <c r="Z84" s="27">
        <f>'Cena na poramnuvanje'!Z84*'Sreden kurs'!$D$22</f>
        <v>0</v>
      </c>
      <c r="AA84" s="28">
        <f>'Cena na poramnuvanje'!AA84*'Sreden kurs'!$D$22</f>
        <v>0</v>
      </c>
    </row>
    <row r="85" spans="2:27" x14ac:dyDescent="0.25">
      <c r="B85" s="67"/>
      <c r="C85" s="6" t="s">
        <v>27</v>
      </c>
      <c r="D85" s="27">
        <f>'Cena na poramnuvanje'!D85*'Sreden kurs'!$D$22</f>
        <v>3980.011964310344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5007.1603845789468</v>
      </c>
      <c r="L85" s="27">
        <f>'Cena na poramnuvanje'!L85*'Sreden kurs'!$D$22</f>
        <v>6542.233236</v>
      </c>
      <c r="M85" s="27">
        <f>'Cena na poramnuvanje'!M85*'Sreden kurs'!$D$22</f>
        <v>4236.9229015747451</v>
      </c>
      <c r="N85" s="27">
        <f>'Cena na poramnuvanje'!N85*'Sreden kurs'!$D$22</f>
        <v>4231.0238273824962</v>
      </c>
      <c r="O85" s="27">
        <f>'Cena na poramnuvanje'!O85*'Sreden kurs'!$D$22</f>
        <v>4498.8375888381797</v>
      </c>
      <c r="P85" s="27">
        <f>'Cena na poramnuvanje'!P85*'Sreden kurs'!$D$22</f>
        <v>4621.5713306922789</v>
      </c>
      <c r="Q85" s="27">
        <f>'Cena na poramnuvanje'!Q85*'Sreden kurs'!$D$22</f>
        <v>4174.836144276258</v>
      </c>
      <c r="R85" s="27">
        <f>'Cena na poramnuvanje'!R85*'Sreden kurs'!$D$22</f>
        <v>4340.9554339531278</v>
      </c>
      <c r="S85" s="27">
        <f>'Cena na poramnuvanje'!S85*'Sreden kurs'!$D$22</f>
        <v>4594.3835195511392</v>
      </c>
      <c r="T85" s="27">
        <f>'Cena na poramnuvanje'!T85*'Sreden kurs'!$D$22</f>
        <v>4569.3394562577023</v>
      </c>
      <c r="U85" s="27">
        <f>'Cena na poramnuvanje'!U85*'Sreden kurs'!$D$22</f>
        <v>4682.8422018000001</v>
      </c>
      <c r="V85" s="27">
        <f>'Cena na poramnuvanje'!V85*'Sreden kurs'!$D$22</f>
        <v>4812.9218373599997</v>
      </c>
      <c r="W85" s="27">
        <f>'Cena na poramnuvanje'!W85*'Sreden kurs'!$D$22</f>
        <v>4769.2473097500006</v>
      </c>
      <c r="X85" s="27">
        <f>'Cena na poramnuvanje'!X85*'Sreden kurs'!$D$22</f>
        <v>4489.3021635000005</v>
      </c>
      <c r="Y85" s="27">
        <f>'Cena na poramnuvanje'!Y85*'Sreden kurs'!$D$22</f>
        <v>4074.0887564999998</v>
      </c>
      <c r="Z85" s="27">
        <f>'Cena na poramnuvanje'!Z85*'Sreden kurs'!$D$22</f>
        <v>3900.4927087322012</v>
      </c>
      <c r="AA85" s="28">
        <f>'Cena na poramnuvanje'!AA85*'Sreden kurs'!$D$22</f>
        <v>5553.2479590000003</v>
      </c>
    </row>
    <row r="86" spans="2:27" x14ac:dyDescent="0.25">
      <c r="B86" s="67"/>
      <c r="C86" s="6" t="s">
        <v>28</v>
      </c>
      <c r="D86" s="27">
        <f>'Cena na poramnuvanje'!D86*'Sreden kurs'!$D$22</f>
        <v>0</v>
      </c>
      <c r="E86" s="27">
        <f>'Cena na poramnuvanje'!E86*'Sreden kurs'!$D$22</f>
        <v>5150.373732</v>
      </c>
      <c r="F86" s="27">
        <f>'Cena na poramnuvanje'!F86*'Sreden kurs'!$D$22</f>
        <v>5645.7918090000003</v>
      </c>
      <c r="G86" s="27">
        <f>'Cena na poramnuvanje'!G86*'Sreden kurs'!$D$22</f>
        <v>5552.6310000000003</v>
      </c>
      <c r="H86" s="27">
        <f>'Cena na poramnuvanje'!H86*'Sreden kurs'!$D$22</f>
        <v>5646.4087680000002</v>
      </c>
      <c r="I86" s="27">
        <f>'Cena na poramnuvanje'!I86*'Sreden kurs'!$D$22</f>
        <v>5862.9613770000005</v>
      </c>
      <c r="J86" s="27">
        <f>'Cena na poramnuvanje'!J86*'Sreden kurs'!$D$22</f>
        <v>6139.3590090000007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8"/>
      <c r="C87" s="9" t="s">
        <v>29</v>
      </c>
      <c r="D87" s="29">
        <f>'Cena na poramnuvanje'!D87*'Sreden kurs'!$D$22</f>
        <v>0</v>
      </c>
      <c r="E87" s="29">
        <f>'Cena na poramnuvanje'!E87*'Sreden kurs'!$D$22</f>
        <v>15450.504237000001</v>
      </c>
      <c r="F87" s="29">
        <f>'Cena na poramnuvanje'!F87*'Sreden kurs'!$D$22</f>
        <v>16937.375426999999</v>
      </c>
      <c r="G87" s="29">
        <f>'Cena na poramnuvanje'!G87*'Sreden kurs'!$D$22</f>
        <v>16657.893</v>
      </c>
      <c r="H87" s="29">
        <f>'Cena na poramnuvanje'!H87*'Sreden kurs'!$D$22</f>
        <v>16939.226304</v>
      </c>
      <c r="I87" s="29">
        <f>'Cena na poramnuvanje'!I87*'Sreden kurs'!$D$22</f>
        <v>17588.884130999999</v>
      </c>
      <c r="J87" s="29">
        <f>'Cena na poramnuvanje'!J87*'Sreden kurs'!$D$22</f>
        <v>18418.077026999999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6" t="str">
        <f>'Cena na poramnuvanje'!B88:B91</f>
        <v>22.11.2021</v>
      </c>
      <c r="C88" s="6" t="s">
        <v>26</v>
      </c>
      <c r="D88" s="27">
        <f>'Cena na poramnuvanje'!D88*'Sreden kurs'!$D$23</f>
        <v>18216.331434</v>
      </c>
      <c r="E88" s="27">
        <f>'Cena na poramnuvanje'!E88*'Sreden kurs'!$D$23</f>
        <v>0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23918.883471000001</v>
      </c>
      <c r="N88" s="27">
        <f>'Cena na poramnuvanje'!N88*'Sreden kurs'!$D$23</f>
        <v>23229.123308999999</v>
      </c>
      <c r="O88" s="27">
        <f>'Cena na poramnuvanje'!O88*'Sreden kurs'!$D$23</f>
        <v>24017.596911000001</v>
      </c>
      <c r="P88" s="27">
        <f>'Cena na poramnuvanje'!P88*'Sreden kurs'!$D$23</f>
        <v>23677.035542999998</v>
      </c>
      <c r="Q88" s="27">
        <f>'Cena na poramnuvanje'!Q88*'Sreden kurs'!$D$23</f>
        <v>23574.620349000001</v>
      </c>
      <c r="R88" s="27">
        <f>'Cena na poramnuvanje'!R88*'Sreden kurs'!$D$23</f>
        <v>27620.637470999998</v>
      </c>
      <c r="S88" s="27">
        <f>'Cena na poramnuvanje'!S88*'Sreden kurs'!$D$23</f>
        <v>26238.230592173015</v>
      </c>
      <c r="T88" s="27">
        <f>'Cena na poramnuvanje'!T88*'Sreden kurs'!$D$23</f>
        <v>26303.721949630315</v>
      </c>
      <c r="U88" s="27">
        <f>'Cena na poramnuvanje'!U88*'Sreden kurs'!$D$23</f>
        <v>27763.155000000002</v>
      </c>
      <c r="V88" s="27">
        <f>'Cena na poramnuvanje'!V88*'Sreden kurs'!$D$23</f>
        <v>0</v>
      </c>
      <c r="W88" s="27">
        <f>'Cena na poramnuvanje'!W88*'Sreden kurs'!$D$23</f>
        <v>27508.967892000001</v>
      </c>
      <c r="X88" s="27">
        <f>'Cena na poramnuvanje'!X88*'Sreden kurs'!$D$23</f>
        <v>25695.108432000001</v>
      </c>
      <c r="Y88" s="27">
        <f>'Cena na poramnuvanje'!Y88*'Sreden kurs'!$D$23</f>
        <v>22277.155572</v>
      </c>
      <c r="Z88" s="27">
        <f>'Cena na poramnuvanje'!Z88*'Sreden kurs'!$D$23</f>
        <v>21178.968551999998</v>
      </c>
      <c r="AA88" s="28">
        <f>'Cena na poramnuvanje'!AA88*'Sreden kurs'!$D$23</f>
        <v>19363.875174000001</v>
      </c>
    </row>
    <row r="89" spans="2:27" x14ac:dyDescent="0.25">
      <c r="B89" s="67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0</v>
      </c>
      <c r="N89" s="27">
        <f>'Cena na poramnuvanje'!N89*'Sreden kurs'!$D$23</f>
        <v>0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9396.9025290000009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7"/>
      <c r="C90" s="6" t="s">
        <v>28</v>
      </c>
      <c r="D90" s="27">
        <f>'Cena na poramnuvanje'!D90*'Sreden kurs'!$D$23</f>
        <v>0</v>
      </c>
      <c r="E90" s="27">
        <f>'Cena na poramnuvanje'!E90*'Sreden kurs'!$D$23</f>
        <v>5949.9525960000001</v>
      </c>
      <c r="F90" s="27">
        <f>'Cena na poramnuvanje'!F90*'Sreden kurs'!$D$23</f>
        <v>5747.5900439999996</v>
      </c>
      <c r="G90" s="27">
        <f>'Cena na poramnuvanje'!G90*'Sreden kurs'!$D$23</f>
        <v>5402.0930040000003</v>
      </c>
      <c r="H90" s="27">
        <f>'Cena na poramnuvanje'!H90*'Sreden kurs'!$D$23</f>
        <v>5534.1222299999999</v>
      </c>
      <c r="I90" s="27">
        <f>'Cena na poramnuvanje'!I90*'Sreden kurs'!$D$23</f>
        <v>6252.879465</v>
      </c>
      <c r="J90" s="27">
        <f>'Cena na poramnuvanje'!J90*'Sreden kurs'!$D$23</f>
        <v>7886.5868970000001</v>
      </c>
      <c r="K90" s="27">
        <f>'Cena na poramnuvanje'!K90*'Sreden kurs'!$D$23</f>
        <v>8932.332402</v>
      </c>
      <c r="L90" s="27">
        <f>'Cena na poramnuvanje'!L90*'Sreden kurs'!$D$23</f>
        <v>9256.235877000001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8"/>
      <c r="C91" s="9" t="s">
        <v>29</v>
      </c>
      <c r="D91" s="29">
        <f>'Cena na poramnuvanje'!D91*'Sreden kurs'!$D$23</f>
        <v>0</v>
      </c>
      <c r="E91" s="29">
        <f>'Cena na poramnuvanje'!E91*'Sreden kurs'!$D$23</f>
        <v>17849.240829000002</v>
      </c>
      <c r="F91" s="29">
        <f>'Cena na poramnuvanje'!F91*'Sreden kurs'!$D$23</f>
        <v>17242.153173000002</v>
      </c>
      <c r="G91" s="29">
        <f>'Cena na poramnuvanje'!G91*'Sreden kurs'!$D$23</f>
        <v>16205.662053000002</v>
      </c>
      <c r="H91" s="29">
        <f>'Cena na poramnuvanje'!H91*'Sreden kurs'!$D$23</f>
        <v>16601.749731</v>
      </c>
      <c r="I91" s="29">
        <f>'Cena na poramnuvanje'!I91*'Sreden kurs'!$D$23</f>
        <v>18758.638395000002</v>
      </c>
      <c r="J91" s="29">
        <f>'Cena na poramnuvanje'!J91*'Sreden kurs'!$D$23</f>
        <v>23659.143732</v>
      </c>
      <c r="K91" s="29">
        <f>'Cena na poramnuvanje'!K91*'Sreden kurs'!$D$23</f>
        <v>26796.997206</v>
      </c>
      <c r="L91" s="29">
        <f>'Cena na poramnuvanje'!L91*'Sreden kurs'!$D$23</f>
        <v>27768.090671999998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6" t="str">
        <f>'Cena na poramnuvanje'!B92:B95</f>
        <v>23.11.2021</v>
      </c>
      <c r="C92" s="6" t="s">
        <v>26</v>
      </c>
      <c r="D92" s="27">
        <f>'Cena na poramnuvanje'!D92*'Sreden kurs'!$D$24</f>
        <v>17177.121900000002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0</v>
      </c>
      <c r="J92" s="27">
        <f>'Cena na poramnuvanje'!J92*'Sreden kurs'!$D$24</f>
        <v>0</v>
      </c>
      <c r="K92" s="27">
        <f>'Cena na poramnuvanje'!K92*'Sreden kurs'!$D$24</f>
        <v>24673.989825000001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0</v>
      </c>
      <c r="P92" s="27">
        <f>'Cena na poramnuvanje'!P92*'Sreden kurs'!$D$24</f>
        <v>0</v>
      </c>
      <c r="Q92" s="27">
        <f>'Cena na poramnuvanje'!Q92*'Sreden kurs'!$D$24</f>
        <v>22934.807775000001</v>
      </c>
      <c r="R92" s="27">
        <f>'Cena na poramnuvanje'!R92*'Sreden kurs'!$D$24</f>
        <v>27596.173500000001</v>
      </c>
      <c r="S92" s="27">
        <f>'Cena na poramnuvanje'!S92*'Sreden kurs'!$D$24</f>
        <v>27762.749999999996</v>
      </c>
      <c r="T92" s="27">
        <f>'Cena na poramnuvanje'!T92*'Sreden kurs'!$D$24</f>
        <v>27762.749999999996</v>
      </c>
      <c r="U92" s="27">
        <f>'Cena na poramnuvanje'!U92*'Sreden kurs'!$D$24</f>
        <v>27762.750000000004</v>
      </c>
      <c r="V92" s="27">
        <f>'Cena na poramnuvanje'!V92*'Sreden kurs'!$D$24</f>
        <v>27762.75</v>
      </c>
      <c r="W92" s="27">
        <f>'Cena na poramnuvanje'!W92*'Sreden kurs'!$D$24</f>
        <v>0</v>
      </c>
      <c r="X92" s="27">
        <f>'Cena na poramnuvanje'!X92*'Sreden kurs'!$D$24</f>
        <v>0</v>
      </c>
      <c r="Y92" s="27">
        <f>'Cena na poramnuvanje'!Y92*'Sreden kurs'!$D$24</f>
        <v>0</v>
      </c>
      <c r="Z92" s="27">
        <f>'Cena na poramnuvanje'!Z92*'Sreden kurs'!$D$24</f>
        <v>21932.572499999998</v>
      </c>
      <c r="AA92" s="28">
        <f>'Cena na poramnuvanje'!AA92*'Sreden kurs'!$D$24</f>
        <v>19439.47755</v>
      </c>
    </row>
    <row r="93" spans="2:27" x14ac:dyDescent="0.25">
      <c r="B93" s="67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10180.9089</v>
      </c>
      <c r="X93" s="27">
        <f>'Cena na poramnuvanje'!X93*'Sreden kurs'!$D$24</f>
        <v>9254.25</v>
      </c>
      <c r="Y93" s="27">
        <f>'Cena na poramnuvanje'!Y93*'Sreden kurs'!$D$24</f>
        <v>8178.9061499999998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7"/>
      <c r="C94" s="6" t="s">
        <v>28</v>
      </c>
      <c r="D94" s="27">
        <f>'Cena na poramnuvanje'!D94*'Sreden kurs'!$D$24</f>
        <v>0</v>
      </c>
      <c r="E94" s="27">
        <f>'Cena na poramnuvanje'!E94*'Sreden kurs'!$D$24</f>
        <v>5296.5157499999996</v>
      </c>
      <c r="F94" s="27">
        <f>'Cena na poramnuvanje'!F94*'Sreden kurs'!$D$24</f>
        <v>4979.4034499999998</v>
      </c>
      <c r="G94" s="27">
        <f>'Cena na poramnuvanje'!G94*'Sreden kurs'!$D$24</f>
        <v>4899.1999500000002</v>
      </c>
      <c r="H94" s="27">
        <f>'Cena na poramnuvanje'!H94*'Sreden kurs'!$D$24</f>
        <v>5426.6921999999995</v>
      </c>
      <c r="I94" s="27">
        <f>'Cena na poramnuvanje'!I94*'Sreden kurs'!$D$24</f>
        <v>6503.8869000000004</v>
      </c>
      <c r="J94" s="27">
        <f>'Cena na poramnuvanje'!J94*'Sreden kurs'!$D$24</f>
        <v>8819.9171999999999</v>
      </c>
      <c r="K94" s="27">
        <f>'Cena na poramnuvanje'!K94*'Sreden kurs'!$D$24</f>
        <v>0</v>
      </c>
      <c r="L94" s="27">
        <f>'Cena na poramnuvanje'!L94*'Sreden kurs'!$D$24</f>
        <v>9889.7085000000006</v>
      </c>
      <c r="M94" s="27">
        <f>'Cena na poramnuvanje'!M94*'Sreden kurs'!$D$24</f>
        <v>9650.3318999999992</v>
      </c>
      <c r="N94" s="27">
        <f>'Cena na poramnuvanje'!N94*'Sreden kurs'!$D$24</f>
        <v>9254.25</v>
      </c>
      <c r="O94" s="27">
        <f>'Cena na poramnuvanje'!O94*'Sreden kurs'!$D$24</f>
        <v>9223.4025000000001</v>
      </c>
      <c r="P94" s="27">
        <f>'Cena na poramnuvanje'!P94*'Sreden kurs'!$D$24</f>
        <v>9068.5480500000012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8"/>
      <c r="C95" s="9" t="s">
        <v>29</v>
      </c>
      <c r="D95" s="29">
        <f>'Cena na poramnuvanje'!D95*'Sreden kurs'!$D$24</f>
        <v>0</v>
      </c>
      <c r="E95" s="29">
        <f>'Cena na poramnuvanje'!E95*'Sreden kurs'!$D$24</f>
        <v>15889.547250000001</v>
      </c>
      <c r="F95" s="29">
        <f>'Cena na poramnuvanje'!F95*'Sreden kurs'!$D$24</f>
        <v>14937.5934</v>
      </c>
      <c r="G95" s="29">
        <f>'Cena na poramnuvanje'!G95*'Sreden kurs'!$D$24</f>
        <v>14696.982900000001</v>
      </c>
      <c r="H95" s="29">
        <f>'Cena na poramnuvanje'!H95*'Sreden kurs'!$D$24</f>
        <v>16280.0766</v>
      </c>
      <c r="I95" s="29">
        <f>'Cena na poramnuvanje'!I95*'Sreden kurs'!$D$24</f>
        <v>19511.6607</v>
      </c>
      <c r="J95" s="29">
        <f>'Cena na poramnuvanje'!J95*'Sreden kurs'!$D$24</f>
        <v>26459.13465</v>
      </c>
      <c r="K95" s="29">
        <f>'Cena na poramnuvanje'!K95*'Sreden kurs'!$D$24</f>
        <v>0</v>
      </c>
      <c r="L95" s="29">
        <f>'Cena na poramnuvanje'!L95*'Sreden kurs'!$D$24</f>
        <v>29668.508549999999</v>
      </c>
      <c r="M95" s="29">
        <f>'Cena na poramnuvanje'!M95*'Sreden kurs'!$D$24</f>
        <v>28950.995699999999</v>
      </c>
      <c r="N95" s="29">
        <f>'Cena na poramnuvanje'!N95*'Sreden kurs'!$D$24</f>
        <v>27762.75</v>
      </c>
      <c r="O95" s="29">
        <f>'Cena na poramnuvanje'!O95*'Sreden kurs'!$D$24</f>
        <v>27670.2075</v>
      </c>
      <c r="P95" s="29">
        <f>'Cena na poramnuvanje'!P95*'Sreden kurs'!$D$24</f>
        <v>27205.64415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6" t="str">
        <f>'Cena na poramnuvanje'!B96:B99</f>
        <v>24.11.2021</v>
      </c>
      <c r="C96" s="6" t="s">
        <v>26</v>
      </c>
      <c r="D96" s="27">
        <f>'Cena na poramnuvanje'!D96*'Sreden kurs'!$D$25</f>
        <v>18275.2929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0</v>
      </c>
      <c r="M96" s="27">
        <f>'Cena na poramnuvanje'!M96*'Sreden kurs'!$D$25</f>
        <v>0</v>
      </c>
      <c r="N96" s="27">
        <f>'Cena na poramnuvanje'!N96*'Sreden kurs'!$D$25</f>
        <v>24674.298299999999</v>
      </c>
      <c r="O96" s="27">
        <f>'Cena na poramnuvanje'!O96*'Sreden kurs'!$D$25</f>
        <v>24673.82824285714</v>
      </c>
      <c r="P96" s="27">
        <f>'Cena na poramnuvanje'!P96*'Sreden kurs'!$D$25</f>
        <v>24060.067449999999</v>
      </c>
      <c r="Q96" s="27">
        <f>'Cena na poramnuvanje'!Q96*'Sreden kurs'!$D$25</f>
        <v>24060.697457142855</v>
      </c>
      <c r="R96" s="27">
        <f>'Cena na poramnuvanje'!R96*'Sreden kurs'!$D$25</f>
        <v>25928.239905660379</v>
      </c>
      <c r="S96" s="27">
        <f>'Cena na poramnuvanje'!S96*'Sreden kurs'!$D$25</f>
        <v>27762.750000000004</v>
      </c>
      <c r="T96" s="27">
        <f>'Cena na poramnuvanje'!T96*'Sreden kurs'!$D$25</f>
        <v>27762.75</v>
      </c>
      <c r="U96" s="27">
        <f>'Cena na poramnuvanje'!U96*'Sreden kurs'!$D$25</f>
        <v>27762.750000000004</v>
      </c>
      <c r="V96" s="27">
        <f>'Cena na poramnuvanje'!V96*'Sreden kurs'!$D$25</f>
        <v>27762.75</v>
      </c>
      <c r="W96" s="27">
        <f>'Cena na poramnuvanje'!W96*'Sreden kurs'!$D$25</f>
        <v>27762.75</v>
      </c>
      <c r="X96" s="27">
        <f>'Cena na poramnuvanje'!X96*'Sreden kurs'!$D$25</f>
        <v>0</v>
      </c>
      <c r="Y96" s="27">
        <f>'Cena na poramnuvanje'!Y96*'Sreden kurs'!$D$25</f>
        <v>0</v>
      </c>
      <c r="Z96" s="27">
        <f>'Cena na poramnuvanje'!Z96*'Sreden kurs'!$D$25</f>
        <v>0</v>
      </c>
      <c r="AA96" s="28">
        <f>'Cena na poramnuvanje'!AA96*'Sreden kurs'!$D$25</f>
        <v>0</v>
      </c>
    </row>
    <row r="97" spans="2:27" x14ac:dyDescent="0.25">
      <c r="B97" s="67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0</v>
      </c>
      <c r="N97" s="27">
        <f>'Cena na poramnuvanje'!N97*'Sreden kurs'!$D$25</f>
        <v>0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0</v>
      </c>
      <c r="R97" s="27">
        <f>'Cena na poramnuvanje'!R97*'Sreden kurs'!$D$25</f>
        <v>0</v>
      </c>
      <c r="S97" s="27">
        <f>'Cena na poramnuvanje'!S97*'Sreden kurs'!$D$25</f>
        <v>0</v>
      </c>
      <c r="T97" s="27">
        <f>'Cena na poramnuvanje'!T97*'Sreden kurs'!$D$25</f>
        <v>0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9357.2806499999988</v>
      </c>
      <c r="Y97" s="27">
        <f>'Cena na poramnuvanje'!Y97*'Sreden kurs'!$D$25</f>
        <v>8103.0213000000003</v>
      </c>
      <c r="Z97" s="27">
        <f>'Cena na poramnuvanje'!Z97*'Sreden kurs'!$D$25</f>
        <v>4182.9210000000003</v>
      </c>
      <c r="AA97" s="28">
        <f>'Cena na poramnuvanje'!AA97*'Sreden kurs'!$D$25</f>
        <v>3884.93415</v>
      </c>
    </row>
    <row r="98" spans="2:27" x14ac:dyDescent="0.25">
      <c r="B98" s="67"/>
      <c r="C98" s="6" t="s">
        <v>28</v>
      </c>
      <c r="D98" s="27">
        <f>'Cena na poramnuvanje'!D98*'Sreden kurs'!$D$25</f>
        <v>0</v>
      </c>
      <c r="E98" s="27">
        <f>'Cena na poramnuvanje'!E98*'Sreden kurs'!$D$25</f>
        <v>5889.4047</v>
      </c>
      <c r="F98" s="27">
        <f>'Cena na poramnuvanje'!F98*'Sreden kurs'!$D$25</f>
        <v>5706.7875000000004</v>
      </c>
      <c r="G98" s="27">
        <f>'Cena na poramnuvanje'!G98*'Sreden kurs'!$D$25</f>
        <v>5523.5533500000001</v>
      </c>
      <c r="H98" s="27">
        <f>'Cena na poramnuvanje'!H98*'Sreden kurs'!$D$25</f>
        <v>5896.8081000000002</v>
      </c>
      <c r="I98" s="27">
        <f>'Cena na poramnuvanje'!I98*'Sreden kurs'!$D$25</f>
        <v>6574.8361499999992</v>
      </c>
      <c r="J98" s="27">
        <f>'Cena na poramnuvanje'!J98*'Sreden kurs'!$D$25</f>
        <v>8328.8250000000007</v>
      </c>
      <c r="K98" s="27">
        <f>'Cena na poramnuvanje'!K98*'Sreden kurs'!$D$25</f>
        <v>10284.556499999999</v>
      </c>
      <c r="L98" s="27">
        <f>'Cena na poramnuvanje'!L98*'Sreden kurs'!$D$25</f>
        <v>10641.770550000001</v>
      </c>
      <c r="M98" s="27">
        <f>'Cena na poramnuvanje'!M98*'Sreden kurs'!$D$25</f>
        <v>10180.291949999999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8"/>
      <c r="C99" s="9" t="s">
        <v>29</v>
      </c>
      <c r="D99" s="29">
        <f>'Cena na poramnuvanje'!D99*'Sreden kurs'!$D$25</f>
        <v>0</v>
      </c>
      <c r="E99" s="29">
        <f>'Cena na poramnuvanje'!E99*'Sreden kurs'!$D$25</f>
        <v>17667.597150000001</v>
      </c>
      <c r="F99" s="29">
        <f>'Cena na poramnuvanje'!F99*'Sreden kurs'!$D$25</f>
        <v>17120.362499999999</v>
      </c>
      <c r="G99" s="29">
        <f>'Cena na poramnuvanje'!G99*'Sreden kurs'!$D$25</f>
        <v>16570.660049999999</v>
      </c>
      <c r="H99" s="29">
        <f>'Cena na poramnuvanje'!H99*'Sreden kurs'!$D$25</f>
        <v>17690.424300000002</v>
      </c>
      <c r="I99" s="29">
        <f>'Cena na poramnuvanje'!I99*'Sreden kurs'!$D$25</f>
        <v>19724.508449999998</v>
      </c>
      <c r="J99" s="29">
        <f>'Cena na poramnuvanje'!J99*'Sreden kurs'!$D$25</f>
        <v>24985.858049999999</v>
      </c>
      <c r="K99" s="29">
        <f>'Cena na poramnuvanje'!K99*'Sreden kurs'!$D$25</f>
        <v>30853.05255</v>
      </c>
      <c r="L99" s="29">
        <f>'Cena na poramnuvanje'!L99*'Sreden kurs'!$D$25</f>
        <v>31925.311650000003</v>
      </c>
      <c r="M99" s="29">
        <f>'Cena na poramnuvanje'!M99*'Sreden kurs'!$D$25</f>
        <v>30540.875849999997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6" t="str">
        <f>'Cena na poramnuvanje'!B100:B103</f>
        <v>25.11.2021</v>
      </c>
      <c r="C100" s="6" t="s">
        <v>26</v>
      </c>
      <c r="D100" s="27">
        <f>'Cena na poramnuvanje'!D100*'Sreden kurs'!$D$26</f>
        <v>19307.450249999998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0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23926.246425000001</v>
      </c>
      <c r="Q100" s="27">
        <f>'Cena na poramnuvanje'!Q100*'Sreden kurs'!$D$26</f>
        <v>24673.989824999997</v>
      </c>
      <c r="R100" s="27">
        <f>'Cena na poramnuvanje'!R100*'Sreden kurs'!$D$26</f>
        <v>27762.75</v>
      </c>
      <c r="S100" s="27">
        <f>'Cena na poramnuvanje'!S100*'Sreden kurs'!$D$26</f>
        <v>27762.75</v>
      </c>
      <c r="T100" s="27">
        <f>'Cena na poramnuvanje'!T100*'Sreden kurs'!$D$26</f>
        <v>0</v>
      </c>
      <c r="U100" s="27">
        <f>'Cena na poramnuvanje'!U100*'Sreden kurs'!$D$26</f>
        <v>0</v>
      </c>
      <c r="V100" s="27">
        <f>'Cena na poramnuvanje'!V100*'Sreden kurs'!$D$26</f>
        <v>0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16747.724699999999</v>
      </c>
    </row>
    <row r="101" spans="2:27" x14ac:dyDescent="0.25">
      <c r="B101" s="67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6479.8258500000002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8789.0697</v>
      </c>
      <c r="K101" s="27">
        <f>'Cena na poramnuvanje'!K101*'Sreden kurs'!$D$26</f>
        <v>7530.4447108603654</v>
      </c>
      <c r="L101" s="27">
        <f>'Cena na poramnuvanje'!L101*'Sreden kurs'!$D$26</f>
        <v>0</v>
      </c>
      <c r="M101" s="27">
        <f>'Cena na poramnuvanje'!M101*'Sreden kurs'!$D$26</f>
        <v>6108.1134750000001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11881.223100000001</v>
      </c>
      <c r="U101" s="27">
        <f>'Cena na poramnuvanje'!U101*'Sreden kurs'!$D$26</f>
        <v>11148.2865</v>
      </c>
      <c r="V101" s="27">
        <f>'Cena na poramnuvanje'!V101*'Sreden kurs'!$D$26</f>
        <v>8229.401056043047</v>
      </c>
      <c r="W101" s="27">
        <f>'Cena na poramnuvanje'!W101*'Sreden kurs'!$D$26</f>
        <v>5678.4078000000009</v>
      </c>
      <c r="X101" s="27">
        <f>'Cena na poramnuvanje'!X101*'Sreden kurs'!$D$26</f>
        <v>6109.0388999999996</v>
      </c>
      <c r="Y101" s="27">
        <f>'Cena na poramnuvanje'!Y101*'Sreden kurs'!$D$26</f>
        <v>3993.279650649351</v>
      </c>
      <c r="Z101" s="27">
        <f>'Cena na poramnuvanje'!Z101*'Sreden kurs'!$D$26</f>
        <v>6479.8258500000002</v>
      </c>
      <c r="AA101" s="28">
        <f>'Cena na poramnuvanje'!AA101*'Sreden kurs'!$D$26</f>
        <v>0</v>
      </c>
    </row>
    <row r="102" spans="2:27" x14ac:dyDescent="0.25">
      <c r="B102" s="67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6293.50695</v>
      </c>
      <c r="G102" s="27">
        <f>'Cena na poramnuvanje'!G102*'Sreden kurs'!$D$26</f>
        <v>6201.5814</v>
      </c>
      <c r="H102" s="27">
        <f>'Cena na poramnuvanje'!H102*'Sreden kurs'!$D$26</f>
        <v>6407.0257499999998</v>
      </c>
      <c r="I102" s="27">
        <f>'Cena na poramnuvanje'!I102*'Sreden kurs'!$D$26</f>
        <v>6787.0669500000004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10973.072700000001</v>
      </c>
      <c r="M102" s="27">
        <f>'Cena na poramnuvanje'!M102*'Sreden kurs'!$D$26</f>
        <v>0</v>
      </c>
      <c r="N102" s="27">
        <f>'Cena na poramnuvanje'!N102*'Sreden kurs'!$D$26</f>
        <v>9418.9756499999985</v>
      </c>
      <c r="O102" s="27">
        <f>'Cena na poramnuvanje'!O102*'Sreden kurs'!$D$26</f>
        <v>9317.1789000000008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8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18880.520849999997</v>
      </c>
      <c r="G103" s="29">
        <f>'Cena na poramnuvanje'!G103*'Sreden kurs'!$D$26</f>
        <v>18604.744200000001</v>
      </c>
      <c r="H103" s="29">
        <f>'Cena na poramnuvanje'!H103*'Sreden kurs'!$D$26</f>
        <v>19220.460300000002</v>
      </c>
      <c r="I103" s="29">
        <f>'Cena na poramnuvanje'!I103*'Sreden kurs'!$D$26</f>
        <v>20360.583899999998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32918.601150000002</v>
      </c>
      <c r="M103" s="29">
        <f>'Cena na poramnuvanje'!M103*'Sreden kurs'!$D$26</f>
        <v>0</v>
      </c>
      <c r="N103" s="29">
        <f>'Cena na poramnuvanje'!N103*'Sreden kurs'!$D$26</f>
        <v>28256.31</v>
      </c>
      <c r="O103" s="29">
        <f>'Cena na poramnuvanje'!O103*'Sreden kurs'!$D$26</f>
        <v>27951.536700000001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6" t="str">
        <f>'Cena na poramnuvanje'!B104:B107</f>
        <v>26.11.2021</v>
      </c>
      <c r="C104" s="6" t="s">
        <v>26</v>
      </c>
      <c r="D104" s="27">
        <f>'Cena na poramnuvanje'!D104*'Sreden kurs'!$D$27</f>
        <v>17272.1322</v>
      </c>
      <c r="E104" s="27">
        <f>'Cena na poramnuvanje'!E104*'Sreden kurs'!$D$27</f>
        <v>17299.277999999998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23658.798600000002</v>
      </c>
      <c r="K104" s="27">
        <f>'Cena na poramnuvanje'!K104*'Sreden kurs'!$D$27</f>
        <v>27757.197450000003</v>
      </c>
      <c r="L104" s="27">
        <f>'Cena na poramnuvanje'!L104*'Sreden kurs'!$D$27</f>
        <v>0</v>
      </c>
      <c r="M104" s="27">
        <f>'Cena na poramnuvanje'!M104*'Sreden kurs'!$D$27</f>
        <v>23894.781975000002</v>
      </c>
      <c r="N104" s="27">
        <f>'Cena na poramnuvanje'!N104*'Sreden kurs'!$D$27</f>
        <v>0</v>
      </c>
      <c r="O104" s="27">
        <f>'Cena na poramnuvanje'!O104*'Sreden kurs'!$D$27</f>
        <v>21845.582549999999</v>
      </c>
      <c r="P104" s="27">
        <f>'Cena na poramnuvanje'!P104*'Sreden kurs'!$D$27</f>
        <v>22609.693270588235</v>
      </c>
      <c r="Q104" s="27">
        <f>'Cena na poramnuvanje'!Q104*'Sreden kurs'!$D$27</f>
        <v>21658.883988461537</v>
      </c>
      <c r="R104" s="27">
        <f>'Cena na poramnuvanje'!R104*'Sreden kurs'!$D$27</f>
        <v>24986.474999999999</v>
      </c>
      <c r="S104" s="27">
        <f>'Cena na poramnuvanje'!S104*'Sreden kurs'!$D$27</f>
        <v>25908.1983</v>
      </c>
      <c r="T104" s="27">
        <f>'Cena na poramnuvanje'!T104*'Sreden kurs'!$D$27</f>
        <v>0</v>
      </c>
      <c r="U104" s="27">
        <f>'Cena na poramnuvanje'!U104*'Sreden kurs'!$D$27</f>
        <v>0</v>
      </c>
      <c r="V104" s="27">
        <f>'Cena na poramnuvanje'!V104*'Sreden kurs'!$D$27</f>
        <v>0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0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7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0</v>
      </c>
      <c r="T105" s="27">
        <f>'Cena na poramnuvanje'!T105*'Sreden kurs'!$D$27</f>
        <v>5820.6977119137782</v>
      </c>
      <c r="U105" s="27">
        <f>'Cena na poramnuvanje'!U105*'Sreden kurs'!$D$27</f>
        <v>6230.7674722381644</v>
      </c>
      <c r="V105" s="27">
        <f>'Cena na poramnuvanje'!V105*'Sreden kurs'!$D$27</f>
        <v>5728.6438149746191</v>
      </c>
      <c r="W105" s="27">
        <f>'Cena na poramnuvanje'!W105*'Sreden kurs'!$D$27</f>
        <v>4417.9921174522005</v>
      </c>
      <c r="X105" s="27">
        <f>'Cena na poramnuvanje'!X105*'Sreden kurs'!$D$27</f>
        <v>4069.2705076566131</v>
      </c>
      <c r="Y105" s="27">
        <f>'Cena na poramnuvanje'!Y105*'Sreden kurs'!$D$27</f>
        <v>3414.885661007766</v>
      </c>
      <c r="Z105" s="27">
        <f>'Cena na poramnuvanje'!Z105*'Sreden kurs'!$D$27</f>
        <v>3430.4793509881424</v>
      </c>
      <c r="AA105" s="28">
        <f>'Cena na poramnuvanje'!AA105*'Sreden kurs'!$D$27</f>
        <v>3219.596390336334</v>
      </c>
    </row>
    <row r="106" spans="2:27" x14ac:dyDescent="0.25">
      <c r="B106" s="67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5549.4652500000002</v>
      </c>
      <c r="G106" s="27">
        <f>'Cena na poramnuvanje'!G106*'Sreden kurs'!$D$27</f>
        <v>5521.7025000000003</v>
      </c>
      <c r="H106" s="27">
        <f>'Cena na poramnuvanje'!H106*'Sreden kurs'!$D$27</f>
        <v>5463.0922499999997</v>
      </c>
      <c r="I106" s="27">
        <f>'Cena na poramnuvanje'!I106*'Sreden kurs'!$D$27</f>
        <v>6228.1102500000006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9291.8839500000013</v>
      </c>
      <c r="M106" s="27">
        <f>'Cena na poramnuvanje'!M106*'Sreden kurs'!$D$27</f>
        <v>0</v>
      </c>
      <c r="N106" s="27">
        <f>'Cena na poramnuvanje'!N106*'Sreden kurs'!$D$27</f>
        <v>8790.9205500000007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8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16647.7788</v>
      </c>
      <c r="G107" s="29">
        <f>'Cena na poramnuvanje'!G107*'Sreden kurs'!$D$27</f>
        <v>16565.107500000002</v>
      </c>
      <c r="H107" s="29">
        <f>'Cena na poramnuvanje'!H107*'Sreden kurs'!$D$27</f>
        <v>16388.659799999998</v>
      </c>
      <c r="I107" s="29">
        <f>'Cena na poramnuvanje'!I107*'Sreden kurs'!$D$27</f>
        <v>18684.330750000001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27875.034899999999</v>
      </c>
      <c r="M107" s="29">
        <f>'Cena na poramnuvanje'!M107*'Sreden kurs'!$D$27</f>
        <v>0</v>
      </c>
      <c r="N107" s="29">
        <f>'Cena na poramnuvanje'!N107*'Sreden kurs'!$D$27</f>
        <v>26372.76165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6" t="str">
        <f>'Cena na poramnuvanje'!B108:B111</f>
        <v>27.11.2021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15613.153649999998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0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0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0</v>
      </c>
      <c r="AA108" s="28">
        <f>'Cena na poramnuvanje'!AA108*'Sreden kurs'!$D$28</f>
        <v>0</v>
      </c>
    </row>
    <row r="109" spans="2:27" x14ac:dyDescent="0.25">
      <c r="B109" s="67"/>
      <c r="C109" s="6" t="s">
        <v>27</v>
      </c>
      <c r="D109" s="27">
        <f>'Cena na poramnuvanje'!D109*'Sreden kurs'!$D$28</f>
        <v>2857.3422300000002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3591.5744250000007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4073.4123750000003</v>
      </c>
      <c r="N109" s="27">
        <f>'Cena na poramnuvanje'!N109*'Sreden kurs'!$D$28</f>
        <v>5119.2603444300094</v>
      </c>
      <c r="O109" s="27">
        <f>'Cena na poramnuvanje'!O109*'Sreden kurs'!$D$28</f>
        <v>5183.1959788173408</v>
      </c>
      <c r="P109" s="27">
        <f>'Cena na poramnuvanje'!P109*'Sreden kurs'!$D$28</f>
        <v>4073.4123750000003</v>
      </c>
      <c r="Q109" s="27">
        <f>'Cena na poramnuvanje'!Q109*'Sreden kurs'!$D$28</f>
        <v>3998.7614249999997</v>
      </c>
      <c r="R109" s="27">
        <f>'Cena na poramnuvanje'!R109*'Sreden kurs'!$D$28</f>
        <v>4058.7161139265759</v>
      </c>
      <c r="S109" s="27">
        <f>'Cena na poramnuvanje'!S109*'Sreden kurs'!$D$28</f>
        <v>4165.2733604651166</v>
      </c>
      <c r="T109" s="27">
        <f>'Cena na poramnuvanje'!T109*'Sreden kurs'!$D$28</f>
        <v>6033.8110371231478</v>
      </c>
      <c r="U109" s="27">
        <f>'Cena na poramnuvanje'!U109*'Sreden kurs'!$D$28</f>
        <v>7843.5537938931302</v>
      </c>
      <c r="V109" s="27">
        <f>'Cena na poramnuvanje'!V109*'Sreden kurs'!$D$28</f>
        <v>6484.1339456454134</v>
      </c>
      <c r="W109" s="27">
        <f>'Cena na poramnuvanje'!W109*'Sreden kurs'!$D$28</f>
        <v>4564.0157052631575</v>
      </c>
      <c r="X109" s="27">
        <f>'Cena na poramnuvanje'!X109*'Sreden kurs'!$D$28</f>
        <v>5193.7830496062988</v>
      </c>
      <c r="Y109" s="27">
        <f>'Cena na poramnuvanje'!Y109*'Sreden kurs'!$D$28</f>
        <v>4430.0879008474567</v>
      </c>
      <c r="Z109" s="27">
        <f>'Cena na poramnuvanje'!Z109*'Sreden kurs'!$D$28</f>
        <v>4358.1923850959729</v>
      </c>
      <c r="AA109" s="28">
        <f>'Cena na poramnuvanje'!AA109*'Sreden kurs'!$D$28</f>
        <v>3681.0321749999998</v>
      </c>
    </row>
    <row r="110" spans="2:27" x14ac:dyDescent="0.25">
      <c r="B110" s="67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5097.2409000000007</v>
      </c>
      <c r="G110" s="27">
        <f>'Cena na poramnuvanje'!G110*'Sreden kurs'!$D$28</f>
        <v>4922.6440500000008</v>
      </c>
      <c r="H110" s="27">
        <f>'Cena na poramnuvanje'!H110*'Sreden kurs'!$D$28</f>
        <v>5118.8341499999997</v>
      </c>
      <c r="I110" s="27">
        <f>'Cena na poramnuvanje'!I110*'Sreden kurs'!$D$28</f>
        <v>5154.0003000000006</v>
      </c>
      <c r="J110" s="27">
        <f>'Cena na poramnuvanje'!J110*'Sreden kurs'!$D$28</f>
        <v>0</v>
      </c>
      <c r="K110" s="27">
        <f>'Cena na poramnuvanje'!K110*'Sreden kurs'!$D$28</f>
        <v>6477.3580499999998</v>
      </c>
      <c r="L110" s="27">
        <f>'Cena na poramnuvanje'!L110*'Sreden kurs'!$D$28</f>
        <v>6632.8294500000002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8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15291.105750000001</v>
      </c>
      <c r="G111" s="29">
        <f>'Cena na poramnuvanje'!G111*'Sreden kurs'!$D$28</f>
        <v>14767.315200000001</v>
      </c>
      <c r="H111" s="29">
        <f>'Cena na poramnuvanje'!H111*'Sreden kurs'!$D$28</f>
        <v>15355.8855</v>
      </c>
      <c r="I111" s="29">
        <f>'Cena na poramnuvanje'!I111*'Sreden kurs'!$D$28</f>
        <v>15462.000900000001</v>
      </c>
      <c r="J111" s="29">
        <f>'Cena na poramnuvanje'!J111*'Sreden kurs'!$D$28</f>
        <v>0</v>
      </c>
      <c r="K111" s="29">
        <f>'Cena na poramnuvanje'!K111*'Sreden kurs'!$D$28</f>
        <v>19432.07415</v>
      </c>
      <c r="L111" s="29">
        <f>'Cena na poramnuvanje'!L111*'Sreden kurs'!$D$28</f>
        <v>19898.48835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6" t="str">
        <f>'Cena na poramnuvanje'!B112:B115</f>
        <v>28.11.2021</v>
      </c>
      <c r="C112" s="6" t="s">
        <v>26</v>
      </c>
      <c r="D112" s="27">
        <f>'Cena na poramnuvanje'!D112*'Sreden kurs'!$D$29</f>
        <v>0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0</v>
      </c>
      <c r="N112" s="27">
        <f>'Cena na poramnuvanje'!N112*'Sreden kurs'!$D$29</f>
        <v>0</v>
      </c>
      <c r="O112" s="27">
        <f>'Cena na poramnuvanje'!O112*'Sreden kurs'!$D$29</f>
        <v>0</v>
      </c>
      <c r="P112" s="27">
        <f>'Cena na poramnuvanje'!P112*'Sreden kurs'!$D$29</f>
        <v>0</v>
      </c>
      <c r="Q112" s="27">
        <f>'Cena na poramnuvanje'!Q112*'Sreden kurs'!$D$29</f>
        <v>0</v>
      </c>
      <c r="R112" s="27">
        <f>'Cena na poramnuvanje'!R112*'Sreden kurs'!$D$29</f>
        <v>17781.708337587817</v>
      </c>
      <c r="S112" s="27">
        <f>'Cena na poramnuvanje'!S112*'Sreden kurs'!$D$29</f>
        <v>18981.700650000002</v>
      </c>
      <c r="T112" s="27">
        <f>'Cena na poramnuvanje'!T112*'Sreden kurs'!$D$29</f>
        <v>0</v>
      </c>
      <c r="U112" s="27">
        <f>'Cena na poramnuvanje'!U112*'Sreden kurs'!$D$29</f>
        <v>0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0</v>
      </c>
      <c r="AA112" s="28">
        <f>'Cena na poramnuvanje'!AA112*'Sreden kurs'!$D$29</f>
        <v>0</v>
      </c>
    </row>
    <row r="113" spans="2:27" x14ac:dyDescent="0.25">
      <c r="B113" s="67"/>
      <c r="C113" s="6" t="s">
        <v>27</v>
      </c>
      <c r="D113" s="27">
        <f>'Cena na poramnuvanje'!D113*'Sreden kurs'!$D$29</f>
        <v>3688.1270999999997</v>
      </c>
      <c r="E113" s="27">
        <f>'Cena na poramnuvanje'!E113*'Sreden kurs'!$D$29</f>
        <v>3547.2302009779946</v>
      </c>
      <c r="F113" s="27">
        <f>'Cena na poramnuvanje'!F113*'Sreden kurs'!$D$29</f>
        <v>3482.3742750000006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3357.7503749999996</v>
      </c>
      <c r="K113" s="27">
        <f>'Cena na poramnuvanje'!K113*'Sreden kurs'!$D$29</f>
        <v>3865.1236083641925</v>
      </c>
      <c r="L113" s="27">
        <f>'Cena na poramnuvanje'!L113*'Sreden kurs'!$D$29</f>
        <v>4078.8396113872573</v>
      </c>
      <c r="M113" s="27">
        <f>'Cena na poramnuvanje'!M113*'Sreden kurs'!$D$29</f>
        <v>4187.4886503856042</v>
      </c>
      <c r="N113" s="27">
        <f>'Cena na poramnuvanje'!N113*'Sreden kurs'!$D$29</f>
        <v>3757.47228</v>
      </c>
      <c r="O113" s="27">
        <f>'Cena na poramnuvanje'!O113*'Sreden kurs'!$D$29</f>
        <v>4008.7579869863007</v>
      </c>
      <c r="P113" s="27">
        <f>'Cena na poramnuvanje'!P113*'Sreden kurs'!$D$29</f>
        <v>3888.2656799999995</v>
      </c>
      <c r="Q113" s="27">
        <f>'Cena na poramnuvanje'!Q113*'Sreden kurs'!$D$29</f>
        <v>3669.9711428571431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6695.1413999999995</v>
      </c>
      <c r="U113" s="27">
        <f>'Cena na poramnuvanje'!U113*'Sreden kurs'!$D$29</f>
        <v>5268.1656885587863</v>
      </c>
      <c r="V113" s="27">
        <f>'Cena na poramnuvanje'!V113*'Sreden kurs'!$D$29</f>
        <v>5055.3190533570696</v>
      </c>
      <c r="W113" s="27">
        <f>'Cena na poramnuvanje'!W113*'Sreden kurs'!$D$29</f>
        <v>4954.756964558147</v>
      </c>
      <c r="X113" s="27">
        <f>'Cena na poramnuvanje'!X113*'Sreden kurs'!$D$29</f>
        <v>4646.0533110202114</v>
      </c>
      <c r="Y113" s="27">
        <f>'Cena na poramnuvanje'!Y113*'Sreden kurs'!$D$29</f>
        <v>4279.7102186098655</v>
      </c>
      <c r="Z113" s="27">
        <f>'Cena na poramnuvanje'!Z113*'Sreden kurs'!$D$29</f>
        <v>4193.1554946587539</v>
      </c>
      <c r="AA113" s="28">
        <f>'Cena na poramnuvanje'!AA113*'Sreden kurs'!$D$29</f>
        <v>3638.361107461938</v>
      </c>
    </row>
    <row r="114" spans="2:27" x14ac:dyDescent="0.25">
      <c r="B114" s="67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0</v>
      </c>
      <c r="G114" s="27">
        <f>'Cena na poramnuvanje'!G114*'Sreden kurs'!$D$29</f>
        <v>5589.567</v>
      </c>
      <c r="H114" s="27">
        <f>'Cena na poramnuvanje'!H114*'Sreden kurs'!$D$29</f>
        <v>5429.16</v>
      </c>
      <c r="I114" s="27">
        <f>'Cena na poramnuvanje'!I114*'Sreden kurs'!$D$29</f>
        <v>5382.8887500000001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8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0</v>
      </c>
      <c r="G115" s="29">
        <f>'Cena na poramnuvanje'!G115*'Sreden kurs'!$D$29</f>
        <v>16768.701000000001</v>
      </c>
      <c r="H115" s="29">
        <f>'Cena na poramnuvanje'!H115*'Sreden kurs'!$D$29</f>
        <v>16287.48</v>
      </c>
      <c r="I115" s="29">
        <f>'Cena na poramnuvanje'!I115*'Sreden kurs'!$D$29</f>
        <v>16148.66625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6" t="str">
        <f>'Cena na poramnuvanje'!B116:B119</f>
        <v>29.11.2021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7"/>
      <c r="C117" s="6" t="s">
        <v>27</v>
      </c>
      <c r="D117" s="27">
        <f>'Cena na poramnuvanje'!D117*'Sreden kurs'!$D$30</f>
        <v>2876.2208999999993</v>
      </c>
      <c r="E117" s="27">
        <f>'Cena na poramnuvanje'!E117*'Sreden kurs'!$D$30</f>
        <v>2800.3360499999999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5285.3710930258712</v>
      </c>
      <c r="K117" s="27">
        <f>'Cena na poramnuvanje'!K117*'Sreden kurs'!$D$30</f>
        <v>6608.5760414420256</v>
      </c>
      <c r="L117" s="27">
        <f>'Cena na poramnuvanje'!L117*'Sreden kurs'!$D$30</f>
        <v>0</v>
      </c>
      <c r="M117" s="27">
        <f>'Cena na poramnuvanje'!M117*'Sreden kurs'!$D$30</f>
        <v>5924.5708500000001</v>
      </c>
      <c r="N117" s="27">
        <f>'Cena na poramnuvanje'!N117*'Sreden kurs'!$D$30</f>
        <v>5475.4312499999996</v>
      </c>
      <c r="O117" s="27">
        <f>'Cena na poramnuvanje'!O117*'Sreden kurs'!$D$30</f>
        <v>5525.4041999999999</v>
      </c>
      <c r="P117" s="27">
        <f>'Cena na poramnuvanje'!P117*'Sreden kurs'!$D$30</f>
        <v>5534.6584500000008</v>
      </c>
      <c r="Q117" s="27">
        <f>'Cena na poramnuvanje'!Q117*'Sreden kurs'!$D$30</f>
        <v>6092.9982</v>
      </c>
      <c r="R117" s="27">
        <f>'Cena na poramnuvanje'!R117*'Sreden kurs'!$D$30</f>
        <v>7076.3893988372092</v>
      </c>
      <c r="S117" s="27">
        <f>'Cena na poramnuvanje'!S117*'Sreden kurs'!$D$30</f>
        <v>7275.1149392273401</v>
      </c>
      <c r="T117" s="27">
        <f>'Cena na poramnuvanje'!T117*'Sreden kurs'!$D$30</f>
        <v>7842.8919216646264</v>
      </c>
      <c r="U117" s="27">
        <f>'Cena na poramnuvanje'!U117*'Sreden kurs'!$D$30</f>
        <v>9131.8969912751672</v>
      </c>
      <c r="V117" s="27">
        <f>'Cena na poramnuvanje'!V117*'Sreden kurs'!$D$30</f>
        <v>9213.113013367798</v>
      </c>
      <c r="W117" s="27">
        <f>'Cena na poramnuvanje'!W117*'Sreden kurs'!$D$30</f>
        <v>8019.6286604077904</v>
      </c>
      <c r="X117" s="27">
        <f>'Cena na poramnuvanje'!X117*'Sreden kurs'!$D$30</f>
        <v>6721.0286334728034</v>
      </c>
      <c r="Y117" s="27">
        <f>'Cena na poramnuvanje'!Y117*'Sreden kurs'!$D$30</f>
        <v>5327.574458108109</v>
      </c>
      <c r="Z117" s="27">
        <f>'Cena na poramnuvanje'!Z117*'Sreden kurs'!$D$30</f>
        <v>4385.8760743921175</v>
      </c>
      <c r="AA117" s="28">
        <f>'Cena na poramnuvanje'!AA117*'Sreden kurs'!$D$30</f>
        <v>3182.0707147959183</v>
      </c>
    </row>
    <row r="118" spans="2:27" x14ac:dyDescent="0.25">
      <c r="B118" s="67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4353.8161499999997</v>
      </c>
      <c r="G118" s="27">
        <f>'Cena na poramnuvanje'!G118*'Sreden kurs'!$D$30</f>
        <v>4215.6193499999999</v>
      </c>
      <c r="H118" s="27">
        <f>'Cena na poramnuvanje'!H118*'Sreden kurs'!$D$30</f>
        <v>4423.5315000000001</v>
      </c>
      <c r="I118" s="27">
        <f>'Cena na poramnuvanje'!I118*'Sreden kurs'!$D$30</f>
        <v>4951.6406999999999</v>
      </c>
      <c r="J118" s="27">
        <f>'Cena na poramnuvanje'!J118*'Sreden kurs'!$D$30</f>
        <v>0</v>
      </c>
      <c r="K118" s="27">
        <f>'Cena na poramnuvanje'!K118*'Sreden kurs'!$D$30</f>
        <v>0</v>
      </c>
      <c r="L118" s="27">
        <f>'Cena na poramnuvanje'!L118*'Sreden kurs'!$D$30</f>
        <v>10214.84115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8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13060.8315</v>
      </c>
      <c r="G119" s="29">
        <f>'Cena na poramnuvanje'!G119*'Sreden kurs'!$D$30</f>
        <v>12646.241099999999</v>
      </c>
      <c r="H119" s="29">
        <f>'Cena na poramnuvanje'!H119*'Sreden kurs'!$D$30</f>
        <v>13269.97755</v>
      </c>
      <c r="I119" s="29">
        <f>'Cena na poramnuvanje'!I119*'Sreden kurs'!$D$30</f>
        <v>14854.30515</v>
      </c>
      <c r="J119" s="29">
        <f>'Cena na poramnuvanje'!J119*'Sreden kurs'!$D$30</f>
        <v>0</v>
      </c>
      <c r="K119" s="29">
        <f>'Cena na poramnuvanje'!K119*'Sreden kurs'!$D$30</f>
        <v>0</v>
      </c>
      <c r="L119" s="29">
        <f>'Cena na poramnuvanje'!L119*'Sreden kurs'!$D$30</f>
        <v>30644.523450000001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6" t="str">
        <f>'Cena na poramnuvanje'!B120:B123</f>
        <v>30.11.2021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16004.9169</v>
      </c>
      <c r="O120" s="27">
        <f>'Cena na poramnuvanje'!O120*'Sreden kurs'!$D$31</f>
        <v>18125.991000000002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21932.572499999998</v>
      </c>
      <c r="S120" s="27">
        <f>'Cena na poramnuvanje'!S120*'Sreden kurs'!$D$31</f>
        <v>26738.612999999998</v>
      </c>
      <c r="T120" s="27">
        <f>'Cena na poramnuvanje'!T120*'Sreden kurs'!$D$31</f>
        <v>27762.75</v>
      </c>
      <c r="U120" s="27">
        <f>'Cena na poramnuvanje'!U120*'Sreden kurs'!$D$31</f>
        <v>27762.749999999996</v>
      </c>
      <c r="V120" s="27">
        <f>'Cena na poramnuvanje'!V120*'Sreden kurs'!$D$31</f>
        <v>23060.37659973661</v>
      </c>
      <c r="W120" s="27">
        <f>'Cena na poramnuvanje'!W120*'Sreden kurs'!$D$31</f>
        <v>21295.578134251162</v>
      </c>
      <c r="X120" s="27">
        <f>'Cena na poramnuvanje'!X120*'Sreden kurs'!$D$31</f>
        <v>21324.876749999999</v>
      </c>
      <c r="Y120" s="27">
        <f>'Cena na poramnuvanje'!Y120*'Sreden kurs'!$D$31</f>
        <v>17760.139650000001</v>
      </c>
      <c r="Z120" s="27">
        <f>'Cena na poramnuvanje'!Z120*'Sreden kurs'!$D$31</f>
        <v>15941.37105</v>
      </c>
      <c r="AA120" s="28">
        <f>'Cena na poramnuvanje'!AA120*'Sreden kurs'!$D$31</f>
        <v>13299.706717002882</v>
      </c>
    </row>
    <row r="121" spans="2:27" x14ac:dyDescent="0.25">
      <c r="B121" s="67"/>
      <c r="C121" s="6" t="s">
        <v>27</v>
      </c>
      <c r="D121" s="27">
        <f>'Cena na poramnuvanje'!D121*'Sreden kurs'!$D$31</f>
        <v>2325.7126377551026</v>
      </c>
      <c r="E121" s="27">
        <f>'Cena na poramnuvanje'!E121*'Sreden kurs'!$D$31</f>
        <v>2195.4066241935484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4073.4123749999994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0</v>
      </c>
      <c r="O121" s="27">
        <f>'Cena na poramnuvanje'!O121*'Sreden kurs'!$D$31</f>
        <v>0</v>
      </c>
      <c r="P121" s="27">
        <f>'Cena na poramnuvanje'!P121*'Sreden kurs'!$D$31</f>
        <v>0</v>
      </c>
      <c r="Q121" s="27">
        <f>'Cena na poramnuvanje'!Q121*'Sreden kurs'!$D$31</f>
        <v>0</v>
      </c>
      <c r="R121" s="27">
        <f>'Cena na poramnuvanje'!R121*'Sreden kurs'!$D$31</f>
        <v>0</v>
      </c>
      <c r="S121" s="27">
        <f>'Cena na poramnuvanje'!S121*'Sreden kurs'!$D$31</f>
        <v>0</v>
      </c>
      <c r="T121" s="27">
        <f>'Cena na poramnuvanje'!T121*'Sreden kurs'!$D$31</f>
        <v>0</v>
      </c>
      <c r="U121" s="27">
        <f>'Cena na poramnuvanje'!U121*'Sreden kurs'!$D$31</f>
        <v>0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0</v>
      </c>
      <c r="Z121" s="27">
        <f>'Cena na poramnuvanje'!Z121*'Sreden kurs'!$D$31</f>
        <v>0</v>
      </c>
      <c r="AA121" s="28">
        <f>'Cena na poramnuvanje'!AA121*'Sreden kurs'!$D$31</f>
        <v>0</v>
      </c>
    </row>
    <row r="122" spans="2:27" x14ac:dyDescent="0.25">
      <c r="B122" s="67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3659.1304500000001</v>
      </c>
      <c r="G122" s="27">
        <f>'Cena na poramnuvanje'!G122*'Sreden kurs'!$D$31</f>
        <v>3485.7674999999999</v>
      </c>
      <c r="H122" s="27">
        <f>'Cena na poramnuvanje'!H122*'Sreden kurs'!$D$31</f>
        <v>3659.1304500000001</v>
      </c>
      <c r="I122" s="27">
        <f>'Cena na poramnuvanje'!I122*'Sreden kurs'!$D$31</f>
        <v>5418.6718499999997</v>
      </c>
      <c r="J122" s="27">
        <f>'Cena na poramnuvanje'!J122*'Sreden kurs'!$D$31</f>
        <v>6169.5</v>
      </c>
      <c r="K122" s="27">
        <f>'Cena na poramnuvanje'!K122*'Sreden kurs'!$D$31</f>
        <v>0</v>
      </c>
      <c r="L122" s="27">
        <f>'Cena na poramnuvanje'!L122*'Sreden kurs'!$D$31</f>
        <v>7666.8376499999995</v>
      </c>
      <c r="M122" s="27">
        <f>'Cena na poramnuvanje'!M122*'Sreden kurs'!$D$31</f>
        <v>7023.9757499999996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6789.5347499999998</v>
      </c>
      <c r="Q122" s="27">
        <f>'Cena na poramnuvanje'!Q122*'Sreden kurs'!$D$31</f>
        <v>7070.2469999999994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8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10976.774399999998</v>
      </c>
      <c r="G123" s="29">
        <f>'Cena na poramnuvanje'!G123*'Sreden kurs'!$D$31</f>
        <v>10457.3025</v>
      </c>
      <c r="H123" s="29">
        <f>'Cena na poramnuvanje'!H123*'Sreden kurs'!$D$31</f>
        <v>10976.774399999998</v>
      </c>
      <c r="I123" s="29">
        <f>'Cena na poramnuvanje'!I123*'Sreden kurs'!$D$31</f>
        <v>16256.01555</v>
      </c>
      <c r="J123" s="29">
        <f>'Cena na poramnuvanje'!J123*'Sreden kurs'!$D$31</f>
        <v>18508.5</v>
      </c>
      <c r="K123" s="29">
        <f>'Cena na poramnuvanje'!K123*'Sreden kurs'!$D$31</f>
        <v>0</v>
      </c>
      <c r="L123" s="29">
        <f>'Cena na poramnuvanje'!L123*'Sreden kurs'!$D$31</f>
        <v>23000.51295</v>
      </c>
      <c r="M123" s="29">
        <f>'Cena na poramnuvanje'!M123*'Sreden kurs'!$D$31</f>
        <v>21071.310300000001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20367.987300000001</v>
      </c>
      <c r="Q123" s="29">
        <f>'Cena na poramnuvanje'!Q123*'Sreden kurs'!$D$31</f>
        <v>21210.741000000002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hidden="1" thickTop="1" x14ac:dyDescent="0.25">
      <c r="B124" s="66"/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ht="15.75" hidden="1" thickTop="1" x14ac:dyDescent="0.25">
      <c r="B125" s="67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ht="15.75" hidden="1" thickTop="1" x14ac:dyDescent="0.25">
      <c r="B126" s="67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ht="15.75" hidden="1" thickTop="1" x14ac:dyDescent="0.25">
      <c r="B127" s="69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17D8-8363-4D52-8E3D-6FF931054783}">
  <sheetPr codeName="Sheet3"/>
  <dimension ref="B2:AC105"/>
  <sheetViews>
    <sheetView zoomScale="55" zoomScaleNormal="55" workbookViewId="0">
      <selection activeCell="AF43" sqref="AF43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1" t="s">
        <v>36</v>
      </c>
      <c r="C2" s="83" t="s">
        <v>37</v>
      </c>
      <c r="D2" s="84"/>
      <c r="E2" s="87" t="s">
        <v>73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42</v>
      </c>
      <c r="C4" s="77">
        <f>SUM(E4:AB4)</f>
        <v>156.39999999999998</v>
      </c>
      <c r="D4" s="78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13.020000000000003</v>
      </c>
      <c r="P4" s="40">
        <v>13.14</v>
      </c>
      <c r="Q4" s="40">
        <v>13.560000000000002</v>
      </c>
      <c r="R4" s="40">
        <v>9.2700000000000031</v>
      </c>
      <c r="S4" s="40">
        <v>2.9600000000000009</v>
      </c>
      <c r="T4" s="40">
        <v>8.3699999999999974</v>
      </c>
      <c r="U4" s="40">
        <v>10.090000000000003</v>
      </c>
      <c r="V4" s="40">
        <v>12.61</v>
      </c>
      <c r="W4" s="40">
        <v>12.25</v>
      </c>
      <c r="X4" s="40">
        <v>12.130000000000003</v>
      </c>
      <c r="Y4" s="40">
        <v>12.07</v>
      </c>
      <c r="Z4" s="40">
        <v>12.840000000000003</v>
      </c>
      <c r="AA4" s="40">
        <v>12.729999999999997</v>
      </c>
      <c r="AB4" s="41">
        <v>11.36</v>
      </c>
    </row>
    <row r="5" spans="2:28" ht="17.25" thickTop="1" thickBot="1" x14ac:dyDescent="0.3">
      <c r="B5" s="38" t="s">
        <v>43</v>
      </c>
      <c r="C5" s="77">
        <f t="shared" ref="C5:C33" si="0">SUM(E5:AB5)</f>
        <v>182.79999999999995</v>
      </c>
      <c r="D5" s="78"/>
      <c r="E5" s="39">
        <v>5.1999999999999993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11.700000000000003</v>
      </c>
      <c r="O5" s="40">
        <v>12.799999999999997</v>
      </c>
      <c r="P5" s="40">
        <v>13.049999999999997</v>
      </c>
      <c r="Q5" s="40">
        <v>13.04</v>
      </c>
      <c r="R5" s="40">
        <v>13.21</v>
      </c>
      <c r="S5" s="40">
        <v>12.630000000000003</v>
      </c>
      <c r="T5" s="40">
        <v>13.11</v>
      </c>
      <c r="U5" s="40">
        <v>13.119999999999997</v>
      </c>
      <c r="V5" s="40">
        <v>12.729999999999997</v>
      </c>
      <c r="W5" s="40">
        <v>12.82</v>
      </c>
      <c r="X5" s="40">
        <v>12.79</v>
      </c>
      <c r="Y5" s="40">
        <v>12.969999999999999</v>
      </c>
      <c r="Z5" s="40">
        <v>0</v>
      </c>
      <c r="AA5" s="40">
        <v>12.329999999999998</v>
      </c>
      <c r="AB5" s="41">
        <v>11.299999999999997</v>
      </c>
    </row>
    <row r="6" spans="2:28" ht="17.25" thickTop="1" thickBot="1" x14ac:dyDescent="0.3">
      <c r="B6" s="42" t="s">
        <v>44</v>
      </c>
      <c r="C6" s="77">
        <f t="shared" si="0"/>
        <v>69.240000000000009</v>
      </c>
      <c r="D6" s="78"/>
      <c r="E6" s="39">
        <v>12.25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10.46</v>
      </c>
      <c r="T6" s="40">
        <v>13.189999999999998</v>
      </c>
      <c r="U6" s="40">
        <v>0</v>
      </c>
      <c r="V6" s="40">
        <v>12.18</v>
      </c>
      <c r="W6" s="40">
        <v>0</v>
      </c>
      <c r="X6" s="40">
        <v>0</v>
      </c>
      <c r="Y6" s="40">
        <v>0</v>
      </c>
      <c r="Z6" s="40">
        <v>0.37000000000000099</v>
      </c>
      <c r="AA6" s="40">
        <v>7.93</v>
      </c>
      <c r="AB6" s="41">
        <v>12.86</v>
      </c>
    </row>
    <row r="7" spans="2:28" ht="17.25" thickTop="1" thickBot="1" x14ac:dyDescent="0.3">
      <c r="B7" s="42" t="s">
        <v>45</v>
      </c>
      <c r="C7" s="77">
        <f t="shared" si="0"/>
        <v>36.240000000000009</v>
      </c>
      <c r="D7" s="78"/>
      <c r="E7" s="39">
        <v>12.43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5.7600000000000016</v>
      </c>
      <c r="U7" s="40">
        <v>0</v>
      </c>
      <c r="V7" s="40">
        <v>11.340000000000003</v>
      </c>
      <c r="W7" s="40">
        <v>6.7100000000000009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">
        <v>46</v>
      </c>
      <c r="C8" s="77">
        <f t="shared" si="0"/>
        <v>35.32</v>
      </c>
      <c r="D8" s="78"/>
      <c r="E8" s="39">
        <v>11.079999999999998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7.07</v>
      </c>
      <c r="X8" s="40">
        <v>4.43</v>
      </c>
      <c r="Y8" s="40">
        <v>0</v>
      </c>
      <c r="Z8" s="40">
        <v>0</v>
      </c>
      <c r="AA8" s="40">
        <v>0</v>
      </c>
      <c r="AB8" s="41">
        <v>12.740000000000002</v>
      </c>
    </row>
    <row r="9" spans="2:28" ht="17.25" thickTop="1" thickBot="1" x14ac:dyDescent="0.3">
      <c r="B9" s="42" t="s">
        <v>47</v>
      </c>
      <c r="C9" s="77">
        <f t="shared" si="0"/>
        <v>148.90999999999997</v>
      </c>
      <c r="D9" s="78"/>
      <c r="E9" s="39">
        <v>13.100000000000001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9.86</v>
      </c>
      <c r="O9" s="40">
        <v>0</v>
      </c>
      <c r="P9" s="40">
        <v>0</v>
      </c>
      <c r="Q9" s="40">
        <v>0</v>
      </c>
      <c r="R9" s="40">
        <v>0</v>
      </c>
      <c r="S9" s="40">
        <v>12.159999999999997</v>
      </c>
      <c r="T9" s="40">
        <v>12.96</v>
      </c>
      <c r="U9" s="40">
        <v>12.68</v>
      </c>
      <c r="V9" s="40">
        <v>12.469999999999999</v>
      </c>
      <c r="W9" s="40">
        <v>12.399999999999999</v>
      </c>
      <c r="X9" s="40">
        <v>12.729999999999997</v>
      </c>
      <c r="Y9" s="40">
        <v>12.68</v>
      </c>
      <c r="Z9" s="40">
        <v>12.469999999999999</v>
      </c>
      <c r="AA9" s="40">
        <v>12.729999999999997</v>
      </c>
      <c r="AB9" s="41">
        <v>12.670000000000002</v>
      </c>
    </row>
    <row r="10" spans="2:28" ht="17.25" thickTop="1" thickBot="1" x14ac:dyDescent="0.3">
      <c r="B10" s="42" t="s">
        <v>48</v>
      </c>
      <c r="C10" s="77">
        <f t="shared" si="0"/>
        <v>141.92999999999998</v>
      </c>
      <c r="D10" s="78"/>
      <c r="E10" s="39">
        <v>12.96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8.009999999999998</v>
      </c>
      <c r="O10" s="40">
        <v>5.8299999999999983</v>
      </c>
      <c r="P10" s="40">
        <v>4.8900000000000006</v>
      </c>
      <c r="Q10" s="40">
        <v>11.549999999999997</v>
      </c>
      <c r="R10" s="40">
        <v>11.909999999999997</v>
      </c>
      <c r="S10" s="40">
        <v>11.990000000000002</v>
      </c>
      <c r="T10" s="40">
        <v>7.6099999999999994</v>
      </c>
      <c r="U10" s="40">
        <v>10.280000000000001</v>
      </c>
      <c r="V10" s="40">
        <v>12.719999999999999</v>
      </c>
      <c r="W10" s="40">
        <v>12.740000000000002</v>
      </c>
      <c r="X10" s="40">
        <v>12.64</v>
      </c>
      <c r="Y10" s="40">
        <v>12.490000000000002</v>
      </c>
      <c r="Z10" s="40">
        <v>0.33999999999999986</v>
      </c>
      <c r="AA10" s="40">
        <v>0</v>
      </c>
      <c r="AB10" s="41">
        <v>5.9699999999999989</v>
      </c>
    </row>
    <row r="11" spans="2:28" ht="17.25" thickTop="1" thickBot="1" x14ac:dyDescent="0.3">
      <c r="B11" s="42" t="s">
        <v>49</v>
      </c>
      <c r="C11" s="77">
        <f t="shared" si="0"/>
        <v>188.87999999999997</v>
      </c>
      <c r="D11" s="78"/>
      <c r="E11" s="39">
        <v>0.51000000000000156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6.9799999999999969</v>
      </c>
      <c r="O11" s="40">
        <v>12.619999999999997</v>
      </c>
      <c r="P11" s="40">
        <v>13.240000000000002</v>
      </c>
      <c r="Q11" s="40">
        <v>12.590000000000003</v>
      </c>
      <c r="R11" s="40">
        <v>13.119999999999997</v>
      </c>
      <c r="S11" s="40">
        <v>13.21</v>
      </c>
      <c r="T11" s="40">
        <v>13.270000000000003</v>
      </c>
      <c r="U11" s="40">
        <v>13.219999999999999</v>
      </c>
      <c r="V11" s="40">
        <v>13.079999999999998</v>
      </c>
      <c r="W11" s="40">
        <v>12.93</v>
      </c>
      <c r="X11" s="40">
        <v>12.75</v>
      </c>
      <c r="Y11" s="40">
        <v>12.950000000000003</v>
      </c>
      <c r="Z11" s="40">
        <v>12.64</v>
      </c>
      <c r="AA11" s="40">
        <v>12.799999999999997</v>
      </c>
      <c r="AB11" s="41">
        <v>12.969999999999999</v>
      </c>
    </row>
    <row r="12" spans="2:28" ht="17.25" thickTop="1" thickBot="1" x14ac:dyDescent="0.3">
      <c r="B12" s="42" t="s">
        <v>50</v>
      </c>
      <c r="C12" s="77">
        <f t="shared" si="0"/>
        <v>112.21000000000002</v>
      </c>
      <c r="D12" s="78"/>
      <c r="E12" s="39">
        <v>13.18</v>
      </c>
      <c r="F12" s="40">
        <v>13.189999999999998</v>
      </c>
      <c r="G12" s="40">
        <v>13.090000000000003</v>
      </c>
      <c r="H12" s="40">
        <v>13.299999999999997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3.0000000000001137E-2</v>
      </c>
      <c r="T12" s="40">
        <v>0</v>
      </c>
      <c r="U12" s="40">
        <v>6.259999999999998</v>
      </c>
      <c r="V12" s="40">
        <v>7.8800000000000026</v>
      </c>
      <c r="W12" s="40">
        <v>0</v>
      </c>
      <c r="X12" s="40">
        <v>4.6999999999999993</v>
      </c>
      <c r="Y12" s="40">
        <v>10.07</v>
      </c>
      <c r="Z12" s="40">
        <v>9.4200000000000017</v>
      </c>
      <c r="AA12" s="40">
        <v>10.979999999999997</v>
      </c>
      <c r="AB12" s="41">
        <v>10.11</v>
      </c>
    </row>
    <row r="13" spans="2:28" ht="17.25" thickTop="1" thickBot="1" x14ac:dyDescent="0.3">
      <c r="B13" s="42" t="s">
        <v>51</v>
      </c>
      <c r="C13" s="77">
        <f t="shared" si="0"/>
        <v>166.48999999999998</v>
      </c>
      <c r="D13" s="78"/>
      <c r="E13" s="39">
        <v>6.5799999999999983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12.520000000000003</v>
      </c>
      <c r="L13" s="40">
        <v>11.64</v>
      </c>
      <c r="M13" s="40">
        <v>13.439999999999998</v>
      </c>
      <c r="N13" s="40">
        <v>0</v>
      </c>
      <c r="O13" s="40">
        <v>0</v>
      </c>
      <c r="P13" s="40">
        <v>11.899999999999999</v>
      </c>
      <c r="Q13" s="40">
        <v>9.3100000000000023</v>
      </c>
      <c r="R13" s="40">
        <v>11.770000000000003</v>
      </c>
      <c r="S13" s="40">
        <v>11.700000000000003</v>
      </c>
      <c r="T13" s="40">
        <v>12.600000000000001</v>
      </c>
      <c r="U13" s="40">
        <v>11.159999999999997</v>
      </c>
      <c r="V13" s="40">
        <v>12.11</v>
      </c>
      <c r="W13" s="40">
        <v>11.96</v>
      </c>
      <c r="X13" s="40">
        <v>8.4399999999999977</v>
      </c>
      <c r="Y13" s="40">
        <v>7.9099999999999966</v>
      </c>
      <c r="Z13" s="40">
        <v>1.0599999999999987</v>
      </c>
      <c r="AA13" s="40">
        <v>1.0000000000001563E-2</v>
      </c>
      <c r="AB13" s="41">
        <v>12.380000000000003</v>
      </c>
    </row>
    <row r="14" spans="2:28" ht="17.25" thickTop="1" thickBot="1" x14ac:dyDescent="0.3">
      <c r="B14" s="42" t="s">
        <v>52</v>
      </c>
      <c r="C14" s="77">
        <f t="shared" si="0"/>
        <v>62.110000000000007</v>
      </c>
      <c r="D14" s="78"/>
      <c r="E14" s="39">
        <v>5.7600000000000016</v>
      </c>
      <c r="F14" s="40">
        <v>5.6000000000000014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0.30000000000000071</v>
      </c>
      <c r="M14" s="40">
        <v>1.0399999999999991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10.700000000000003</v>
      </c>
      <c r="T14" s="40">
        <v>0</v>
      </c>
      <c r="U14" s="40">
        <v>0</v>
      </c>
      <c r="V14" s="40">
        <v>7.7299999999999969</v>
      </c>
      <c r="W14" s="40">
        <v>12.36</v>
      </c>
      <c r="X14" s="40">
        <v>5.27</v>
      </c>
      <c r="Y14" s="40">
        <v>13.350000000000001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">
        <v>53</v>
      </c>
      <c r="C15" s="77">
        <f t="shared" si="0"/>
        <v>73.889999999999986</v>
      </c>
      <c r="D15" s="78"/>
      <c r="E15" s="39">
        <v>5.620000000000001</v>
      </c>
      <c r="F15" s="40">
        <v>4.5300000000000011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8.18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4.91</v>
      </c>
      <c r="T15" s="40">
        <v>8.9699999999999989</v>
      </c>
      <c r="U15" s="40">
        <v>6.68</v>
      </c>
      <c r="V15" s="40">
        <v>11.14</v>
      </c>
      <c r="W15" s="40">
        <v>5.4400000000000013</v>
      </c>
      <c r="X15" s="40">
        <v>0</v>
      </c>
      <c r="Y15" s="40">
        <v>0</v>
      </c>
      <c r="Z15" s="40">
        <v>0.26999999999999957</v>
      </c>
      <c r="AA15" s="40">
        <v>9.9200000000000017</v>
      </c>
      <c r="AB15" s="41">
        <v>8.2299999999999969</v>
      </c>
    </row>
    <row r="16" spans="2:28" ht="17.25" thickTop="1" thickBot="1" x14ac:dyDescent="0.3">
      <c r="B16" s="42" t="s">
        <v>54</v>
      </c>
      <c r="C16" s="77">
        <f t="shared" si="0"/>
        <v>243.23000000000002</v>
      </c>
      <c r="D16" s="78"/>
      <c r="E16" s="39">
        <v>10.909999999999997</v>
      </c>
      <c r="F16" s="40">
        <v>11.93</v>
      </c>
      <c r="G16" s="40">
        <v>12.79</v>
      </c>
      <c r="H16" s="40">
        <v>0</v>
      </c>
      <c r="I16" s="40">
        <v>0</v>
      </c>
      <c r="J16" s="40">
        <v>11.5</v>
      </c>
      <c r="K16" s="40">
        <v>10.689999999999998</v>
      </c>
      <c r="L16" s="40">
        <v>10.96</v>
      </c>
      <c r="M16" s="40">
        <v>6.240000000000002</v>
      </c>
      <c r="N16" s="40">
        <v>12.060000000000002</v>
      </c>
      <c r="O16" s="40">
        <v>12.530000000000001</v>
      </c>
      <c r="P16" s="40">
        <v>12.270000000000003</v>
      </c>
      <c r="Q16" s="40">
        <v>8.4200000000000017</v>
      </c>
      <c r="R16" s="40">
        <v>11.590000000000003</v>
      </c>
      <c r="S16" s="40">
        <v>10.530000000000001</v>
      </c>
      <c r="T16" s="40">
        <v>12.240000000000002</v>
      </c>
      <c r="U16" s="40">
        <v>8.5399999999999991</v>
      </c>
      <c r="V16" s="40">
        <v>12.29</v>
      </c>
      <c r="W16" s="40">
        <v>12.32</v>
      </c>
      <c r="X16" s="40">
        <v>12.25</v>
      </c>
      <c r="Y16" s="40">
        <v>12.36</v>
      </c>
      <c r="Z16" s="40">
        <v>10.210000000000001</v>
      </c>
      <c r="AA16" s="40">
        <v>8.2899999999999991</v>
      </c>
      <c r="AB16" s="41">
        <v>12.310000000000002</v>
      </c>
    </row>
    <row r="17" spans="2:28" ht="17.25" thickTop="1" thickBot="1" x14ac:dyDescent="0.3">
      <c r="B17" s="42" t="s">
        <v>55</v>
      </c>
      <c r="C17" s="77">
        <f t="shared" si="0"/>
        <v>263.66000000000003</v>
      </c>
      <c r="D17" s="78"/>
      <c r="E17" s="39">
        <v>12.770000000000003</v>
      </c>
      <c r="F17" s="40">
        <v>12.780000000000001</v>
      </c>
      <c r="G17" s="40">
        <v>13.340000000000003</v>
      </c>
      <c r="H17" s="40">
        <v>0</v>
      </c>
      <c r="I17" s="40">
        <v>0</v>
      </c>
      <c r="J17" s="40">
        <v>9.36</v>
      </c>
      <c r="K17" s="40">
        <v>3.3599999999999994</v>
      </c>
      <c r="L17" s="40">
        <v>11.659999999999997</v>
      </c>
      <c r="M17" s="40">
        <v>10.119999999999997</v>
      </c>
      <c r="N17" s="40">
        <v>12.39</v>
      </c>
      <c r="O17" s="40">
        <v>12.479999999999997</v>
      </c>
      <c r="P17" s="40">
        <v>12.5</v>
      </c>
      <c r="Q17" s="40">
        <v>12.399999999999999</v>
      </c>
      <c r="R17" s="40">
        <v>12.68</v>
      </c>
      <c r="S17" s="40">
        <v>12.79</v>
      </c>
      <c r="T17" s="40">
        <v>13.009999999999998</v>
      </c>
      <c r="U17" s="40">
        <v>12.68</v>
      </c>
      <c r="V17" s="40">
        <v>12.810000000000002</v>
      </c>
      <c r="W17" s="40">
        <v>12.729999999999997</v>
      </c>
      <c r="X17" s="40">
        <v>12.61</v>
      </c>
      <c r="Y17" s="40">
        <v>12.899999999999999</v>
      </c>
      <c r="Z17" s="40">
        <v>12.700000000000003</v>
      </c>
      <c r="AA17" s="40">
        <v>12.920000000000002</v>
      </c>
      <c r="AB17" s="41">
        <v>12.670000000000002</v>
      </c>
    </row>
    <row r="18" spans="2:28" ht="17.25" thickTop="1" thickBot="1" x14ac:dyDescent="0.3">
      <c r="B18" s="42" t="s">
        <v>56</v>
      </c>
      <c r="C18" s="77">
        <f t="shared" si="0"/>
        <v>276.98000000000008</v>
      </c>
      <c r="D18" s="78"/>
      <c r="E18" s="39">
        <v>12.520000000000003</v>
      </c>
      <c r="F18" s="40">
        <v>12.560000000000002</v>
      </c>
      <c r="G18" s="40">
        <v>12.689999999999998</v>
      </c>
      <c r="H18" s="40">
        <v>11.590000000000003</v>
      </c>
      <c r="I18" s="40">
        <v>3.6799999999999997</v>
      </c>
      <c r="J18" s="40">
        <v>10.729999999999997</v>
      </c>
      <c r="K18" s="40">
        <v>9.9600000000000009</v>
      </c>
      <c r="L18" s="40">
        <v>9.7700000000000031</v>
      </c>
      <c r="M18" s="40">
        <v>6.240000000000002</v>
      </c>
      <c r="N18" s="40">
        <v>12.299999999999997</v>
      </c>
      <c r="O18" s="40">
        <v>12.240000000000002</v>
      </c>
      <c r="P18" s="40">
        <v>12.61</v>
      </c>
      <c r="Q18" s="40">
        <v>12.590000000000003</v>
      </c>
      <c r="R18" s="40">
        <v>12.64</v>
      </c>
      <c r="S18" s="40">
        <v>12.799999999999997</v>
      </c>
      <c r="T18" s="40">
        <v>12.61</v>
      </c>
      <c r="U18" s="40">
        <v>12.630000000000003</v>
      </c>
      <c r="V18" s="40">
        <v>12.39</v>
      </c>
      <c r="W18" s="40">
        <v>12.36</v>
      </c>
      <c r="X18" s="40">
        <v>12.469999999999999</v>
      </c>
      <c r="Y18" s="40">
        <v>12.310000000000002</v>
      </c>
      <c r="Z18" s="40">
        <v>12.329999999999998</v>
      </c>
      <c r="AA18" s="40">
        <v>12.600000000000001</v>
      </c>
      <c r="AB18" s="41">
        <v>12.36</v>
      </c>
    </row>
    <row r="19" spans="2:28" ht="17.25" thickTop="1" thickBot="1" x14ac:dyDescent="0.3">
      <c r="B19" s="42" t="s">
        <v>57</v>
      </c>
      <c r="C19" s="77">
        <f t="shared" si="0"/>
        <v>265.39</v>
      </c>
      <c r="D19" s="78"/>
      <c r="E19" s="39">
        <v>12.57</v>
      </c>
      <c r="F19" s="40">
        <v>12.670000000000002</v>
      </c>
      <c r="G19" s="40">
        <v>9.9200000000000017</v>
      </c>
      <c r="H19" s="40">
        <v>0</v>
      </c>
      <c r="I19" s="40">
        <v>2.8599999999999994</v>
      </c>
      <c r="J19" s="40">
        <v>6.3699999999999974</v>
      </c>
      <c r="K19" s="40">
        <v>6.490000000000002</v>
      </c>
      <c r="L19" s="40">
        <v>12.719999999999999</v>
      </c>
      <c r="M19" s="40">
        <v>11.909999999999997</v>
      </c>
      <c r="N19" s="40">
        <v>12.329999999999998</v>
      </c>
      <c r="O19" s="40">
        <v>12.479999999999997</v>
      </c>
      <c r="P19" s="40">
        <v>12.64</v>
      </c>
      <c r="Q19" s="40">
        <v>13.729999999999997</v>
      </c>
      <c r="R19" s="40">
        <v>13.780000000000001</v>
      </c>
      <c r="S19" s="40">
        <v>12.869999999999997</v>
      </c>
      <c r="T19" s="40">
        <v>12.630000000000003</v>
      </c>
      <c r="U19" s="40">
        <v>12.579999999999998</v>
      </c>
      <c r="V19" s="40">
        <v>12.329999999999998</v>
      </c>
      <c r="W19" s="40">
        <v>12.32</v>
      </c>
      <c r="X19" s="40">
        <v>12.409999999999997</v>
      </c>
      <c r="Y19" s="40">
        <v>12.490000000000002</v>
      </c>
      <c r="Z19" s="40">
        <v>12.369999999999997</v>
      </c>
      <c r="AA19" s="40">
        <v>12.46</v>
      </c>
      <c r="AB19" s="41">
        <v>12.46</v>
      </c>
    </row>
    <row r="20" spans="2:28" ht="17.25" thickTop="1" thickBot="1" x14ac:dyDescent="0.3">
      <c r="B20" s="42" t="s">
        <v>58</v>
      </c>
      <c r="C20" s="77">
        <f t="shared" si="0"/>
        <v>93.22</v>
      </c>
      <c r="D20" s="78"/>
      <c r="E20" s="39">
        <v>12.880000000000003</v>
      </c>
      <c r="F20" s="40">
        <v>12.71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11.71</v>
      </c>
      <c r="Q20" s="40">
        <v>11.75</v>
      </c>
      <c r="R20" s="40">
        <v>11.89</v>
      </c>
      <c r="S20" s="40">
        <v>1.7100000000000009</v>
      </c>
      <c r="T20" s="40">
        <v>0</v>
      </c>
      <c r="U20" s="40">
        <v>0</v>
      </c>
      <c r="V20" s="40">
        <v>8.0300000000000011</v>
      </c>
      <c r="W20" s="40">
        <v>8.11</v>
      </c>
      <c r="X20" s="40">
        <v>0</v>
      </c>
      <c r="Y20" s="40">
        <v>0</v>
      </c>
      <c r="Z20" s="40">
        <v>7.93</v>
      </c>
      <c r="AA20" s="40">
        <v>4.4400000000000013</v>
      </c>
      <c r="AB20" s="41">
        <v>2.0599999999999987</v>
      </c>
    </row>
    <row r="21" spans="2:28" ht="17.25" thickTop="1" thickBot="1" x14ac:dyDescent="0.3">
      <c r="B21" s="42" t="s">
        <v>59</v>
      </c>
      <c r="C21" s="77">
        <f t="shared" si="0"/>
        <v>15.810000000000002</v>
      </c>
      <c r="D21" s="78"/>
      <c r="E21" s="39">
        <v>7.7700000000000031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6.6499999999999986</v>
      </c>
      <c r="W21" s="40">
        <v>0</v>
      </c>
      <c r="X21" s="40">
        <v>0</v>
      </c>
      <c r="Y21" s="40">
        <v>0</v>
      </c>
      <c r="Z21" s="40">
        <v>0</v>
      </c>
      <c r="AA21" s="40">
        <v>1.3900000000000006</v>
      </c>
      <c r="AB21" s="41">
        <v>0</v>
      </c>
    </row>
    <row r="22" spans="2:28" ht="17.25" thickTop="1" thickBot="1" x14ac:dyDescent="0.3">
      <c r="B22" s="42" t="s">
        <v>60</v>
      </c>
      <c r="C22" s="77">
        <f t="shared" si="0"/>
        <v>94.629999999999967</v>
      </c>
      <c r="D22" s="78"/>
      <c r="E22" s="39">
        <v>6.509999999999998</v>
      </c>
      <c r="F22" s="40">
        <v>0.5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7.509999999999998</v>
      </c>
      <c r="M22" s="40">
        <v>0</v>
      </c>
      <c r="N22" s="40">
        <v>0</v>
      </c>
      <c r="O22" s="40">
        <v>9.68</v>
      </c>
      <c r="P22" s="40">
        <v>12.280000000000001</v>
      </c>
      <c r="Q22" s="40">
        <v>12.259999999999998</v>
      </c>
      <c r="R22" s="40">
        <v>11.090000000000003</v>
      </c>
      <c r="S22" s="40">
        <v>11.659999999999997</v>
      </c>
      <c r="T22" s="40">
        <v>10.18</v>
      </c>
      <c r="U22" s="40">
        <v>0</v>
      </c>
      <c r="V22" s="40">
        <v>2.5399999999999991</v>
      </c>
      <c r="W22" s="40">
        <v>9.7299999999999969</v>
      </c>
      <c r="X22" s="40">
        <v>0</v>
      </c>
      <c r="Y22" s="40">
        <v>0</v>
      </c>
      <c r="Z22" s="40">
        <v>0</v>
      </c>
      <c r="AA22" s="40">
        <v>0</v>
      </c>
      <c r="AB22" s="41">
        <v>0.69000000000000128</v>
      </c>
    </row>
    <row r="23" spans="2:28" ht="17.25" thickTop="1" thickBot="1" x14ac:dyDescent="0.3">
      <c r="B23" s="42" t="s">
        <v>61</v>
      </c>
      <c r="C23" s="77">
        <f t="shared" si="0"/>
        <v>36.03</v>
      </c>
      <c r="D23" s="78"/>
      <c r="E23" s="39">
        <v>10.93</v>
      </c>
      <c r="F23" s="40">
        <v>5.3099999999999987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2.1000000000000014</v>
      </c>
      <c r="P23" s="40">
        <v>9.6199999999999974</v>
      </c>
      <c r="Q23" s="40">
        <v>0</v>
      </c>
      <c r="R23" s="40">
        <v>4.129999999999999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3.9400000000000013</v>
      </c>
    </row>
    <row r="24" spans="2:28" ht="17.25" thickTop="1" thickBot="1" x14ac:dyDescent="0.3">
      <c r="B24" s="42" t="s">
        <v>62</v>
      </c>
      <c r="C24" s="77">
        <f t="shared" si="0"/>
        <v>43.73</v>
      </c>
      <c r="D24" s="78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6.2800000000000011</v>
      </c>
      <c r="W24" s="40">
        <v>10.93</v>
      </c>
      <c r="X24" s="40">
        <v>8.3299999999999983</v>
      </c>
      <c r="Y24" s="40">
        <v>7.8999999999999986</v>
      </c>
      <c r="Z24" s="40">
        <v>10.29</v>
      </c>
      <c r="AA24" s="40">
        <v>0</v>
      </c>
      <c r="AB24" s="41">
        <v>0</v>
      </c>
    </row>
    <row r="25" spans="2:28" ht="17.25" thickTop="1" thickBot="1" x14ac:dyDescent="0.3">
      <c r="B25" s="42" t="s">
        <v>63</v>
      </c>
      <c r="C25" s="77">
        <f t="shared" si="0"/>
        <v>83.550000000000011</v>
      </c>
      <c r="D25" s="78"/>
      <c r="E25" s="39">
        <v>4.25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9.8500000000000014</v>
      </c>
      <c r="T25" s="40">
        <v>11.420000000000002</v>
      </c>
      <c r="U25" s="40">
        <v>11.64</v>
      </c>
      <c r="V25" s="40">
        <v>11.54</v>
      </c>
      <c r="W25" s="40">
        <v>0</v>
      </c>
      <c r="X25" s="40">
        <v>5.32</v>
      </c>
      <c r="Y25" s="40">
        <v>2.3500000000000014</v>
      </c>
      <c r="Z25" s="40">
        <v>7.5399999999999991</v>
      </c>
      <c r="AA25" s="40">
        <v>7.8800000000000026</v>
      </c>
      <c r="AB25" s="41">
        <v>11.759999999999998</v>
      </c>
    </row>
    <row r="26" spans="2:28" ht="17.25" thickTop="1" thickBot="1" x14ac:dyDescent="0.3">
      <c r="B26" s="42" t="s">
        <v>64</v>
      </c>
      <c r="C26" s="77">
        <f t="shared" si="0"/>
        <v>56.930000000000007</v>
      </c>
      <c r="D26" s="78"/>
      <c r="E26" s="39">
        <v>10.560000000000002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9.3100000000000023</v>
      </c>
      <c r="T26" s="40">
        <v>11.219999999999999</v>
      </c>
      <c r="U26" s="40">
        <v>11.21</v>
      </c>
      <c r="V26" s="40">
        <v>0.42999999999999972</v>
      </c>
      <c r="W26" s="40">
        <v>4.4499999999999993</v>
      </c>
      <c r="X26" s="40">
        <v>0</v>
      </c>
      <c r="Y26" s="40">
        <v>0</v>
      </c>
      <c r="Z26" s="40">
        <v>0</v>
      </c>
      <c r="AA26" s="40">
        <v>1.0799999999999983</v>
      </c>
      <c r="AB26" s="41">
        <v>8.6700000000000017</v>
      </c>
    </row>
    <row r="27" spans="2:28" ht="17.25" thickTop="1" thickBot="1" x14ac:dyDescent="0.3">
      <c r="B27" s="42" t="s">
        <v>65</v>
      </c>
      <c r="C27" s="77">
        <f t="shared" si="0"/>
        <v>69.519999999999982</v>
      </c>
      <c r="D27" s="78"/>
      <c r="E27" s="39">
        <v>10.219999999999999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11.619999999999997</v>
      </c>
      <c r="T27" s="40">
        <v>12.270000000000003</v>
      </c>
      <c r="U27" s="40">
        <v>9.07</v>
      </c>
      <c r="V27" s="40">
        <v>3.1999999999999993</v>
      </c>
      <c r="W27" s="40">
        <v>11</v>
      </c>
      <c r="X27" s="40">
        <v>0.62999999999999901</v>
      </c>
      <c r="Y27" s="40">
        <v>0</v>
      </c>
      <c r="Z27" s="40">
        <v>0</v>
      </c>
      <c r="AA27" s="40">
        <v>3.25</v>
      </c>
      <c r="AB27" s="41">
        <v>8.259999999999998</v>
      </c>
    </row>
    <row r="28" spans="2:28" ht="17.25" thickTop="1" thickBot="1" x14ac:dyDescent="0.3">
      <c r="B28" s="42" t="s">
        <v>66</v>
      </c>
      <c r="C28" s="77">
        <f t="shared" si="0"/>
        <v>31.220000000000006</v>
      </c>
      <c r="D28" s="78"/>
      <c r="E28" s="39">
        <v>8.39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2.1900000000000013</v>
      </c>
      <c r="T28" s="40">
        <v>3.59</v>
      </c>
      <c r="U28" s="40">
        <v>0</v>
      </c>
      <c r="V28" s="40">
        <v>0</v>
      </c>
      <c r="W28" s="40">
        <v>0</v>
      </c>
      <c r="X28" s="40">
        <v>5.6999999999999993</v>
      </c>
      <c r="Y28" s="40">
        <v>2.0100000000000016</v>
      </c>
      <c r="Z28" s="40">
        <v>0</v>
      </c>
      <c r="AA28" s="40">
        <v>0</v>
      </c>
      <c r="AB28" s="41">
        <v>9.3400000000000034</v>
      </c>
    </row>
    <row r="29" spans="2:28" ht="17.25" thickTop="1" thickBot="1" x14ac:dyDescent="0.3">
      <c r="B29" s="42" t="s">
        <v>67</v>
      </c>
      <c r="C29" s="77">
        <f t="shared" si="0"/>
        <v>29.869999999999994</v>
      </c>
      <c r="D29" s="78"/>
      <c r="E29" s="39">
        <v>5.7899999999999991</v>
      </c>
      <c r="F29" s="40">
        <v>4.6999999999999993</v>
      </c>
      <c r="G29" s="40">
        <v>0</v>
      </c>
      <c r="H29" s="40">
        <v>0</v>
      </c>
      <c r="I29" s="40">
        <v>0</v>
      </c>
      <c r="J29" s="40">
        <v>0</v>
      </c>
      <c r="K29" s="40">
        <v>5.1000000000000014</v>
      </c>
      <c r="L29" s="40">
        <v>4.8299999999999983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7.9799999999999969</v>
      </c>
      <c r="T29" s="40">
        <v>1.4699999999999989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">
        <v>68</v>
      </c>
      <c r="C30" s="77">
        <f t="shared" si="0"/>
        <v>16.52</v>
      </c>
      <c r="D30" s="78"/>
      <c r="E30" s="39">
        <v>2.34</v>
      </c>
      <c r="F30" s="40">
        <v>4.3900000000000006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6.2899999999999991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3.5</v>
      </c>
    </row>
    <row r="31" spans="2:28" ht="17.25" thickTop="1" thickBot="1" x14ac:dyDescent="0.3">
      <c r="B31" s="42" t="s">
        <v>69</v>
      </c>
      <c r="C31" s="77">
        <f t="shared" si="0"/>
        <v>55.49</v>
      </c>
      <c r="D31" s="78"/>
      <c r="E31" s="39">
        <v>4.3900000000000006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1.4600000000000009</v>
      </c>
      <c r="P31" s="40">
        <v>0</v>
      </c>
      <c r="Q31" s="40">
        <v>11.07</v>
      </c>
      <c r="R31" s="40">
        <v>12.46</v>
      </c>
      <c r="S31" s="40">
        <v>13.079999999999998</v>
      </c>
      <c r="T31" s="40">
        <v>13.030000000000001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">
        <v>70</v>
      </c>
      <c r="C32" s="77">
        <f t="shared" si="0"/>
        <v>1.9899999999999984</v>
      </c>
      <c r="D32" s="78"/>
      <c r="E32" s="39">
        <v>1.9899999999999984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29" ht="17.25" thickTop="1" thickBot="1" x14ac:dyDescent="0.3">
      <c r="B33" s="42" t="s">
        <v>71</v>
      </c>
      <c r="C33" s="77">
        <f t="shared" si="0"/>
        <v>121.48000000000002</v>
      </c>
      <c r="D33" s="78"/>
      <c r="E33" s="43">
        <v>3.7800000000000011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8.490000000000002</v>
      </c>
      <c r="T33" s="44">
        <v>12.950000000000003</v>
      </c>
      <c r="U33" s="44">
        <v>12.689999999999998</v>
      </c>
      <c r="V33" s="44">
        <v>12.71</v>
      </c>
      <c r="W33" s="44">
        <v>12.780000000000001</v>
      </c>
      <c r="X33" s="44">
        <v>9.43</v>
      </c>
      <c r="Y33" s="44">
        <v>12.990000000000002</v>
      </c>
      <c r="Z33" s="44">
        <v>12.409999999999997</v>
      </c>
      <c r="AA33" s="44">
        <v>11.490000000000002</v>
      </c>
      <c r="AB33" s="45">
        <v>11.759999999999998</v>
      </c>
    </row>
    <row r="34" spans="2:29" ht="16.5" hidden="1" thickTop="1" x14ac:dyDescent="0.25">
      <c r="B34" s="46" t="s">
        <v>38</v>
      </c>
      <c r="C34" s="79">
        <f>SUM(E34:AB34)</f>
        <v>0</v>
      </c>
      <c r="D34" s="80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</row>
    <row r="35" spans="2:29" ht="15.75" thickTop="1" x14ac:dyDescent="0.25">
      <c r="C35" s="50">
        <f>SUM(C4:D34)</f>
        <v>3173.6699999999992</v>
      </c>
    </row>
    <row r="37" spans="2:29" ht="21.75" customHeight="1" thickBot="1" x14ac:dyDescent="0.3">
      <c r="B37" s="81" t="s">
        <v>36</v>
      </c>
      <c r="C37" s="83" t="s">
        <v>37</v>
      </c>
      <c r="D37" s="84"/>
      <c r="E37" s="87" t="s">
        <v>74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</row>
    <row r="38" spans="2:29" ht="15.75" customHeight="1" thickTop="1" thickBot="1" x14ac:dyDescent="0.3">
      <c r="B38" s="82"/>
      <c r="C38" s="85"/>
      <c r="D38" s="86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51" t="s">
        <v>25</v>
      </c>
      <c r="AC38" s="4"/>
    </row>
    <row r="39" spans="2:29" ht="17.25" thickTop="1" thickBot="1" x14ac:dyDescent="0.3">
      <c r="B39" s="38" t="str">
        <f>B4</f>
        <v>01.11.2021</v>
      </c>
      <c r="C39" s="77">
        <f>SUM(E39:AB39)</f>
        <v>0</v>
      </c>
      <c r="D39" s="78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29" ht="17.25" thickTop="1" thickBot="1" x14ac:dyDescent="0.3">
      <c r="B40" s="42" t="str">
        <f t="shared" ref="B40:B69" si="1">B5</f>
        <v>02.11.2021</v>
      </c>
      <c r="C40" s="77">
        <f t="shared" ref="C40:C68" si="2">SUM(E40:AB40)</f>
        <v>-1.5700000000000003</v>
      </c>
      <c r="D40" s="78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-1.5700000000000003</v>
      </c>
      <c r="AA40" s="40">
        <v>0</v>
      </c>
      <c r="AB40" s="41">
        <v>0</v>
      </c>
    </row>
    <row r="41" spans="2:29" ht="17.25" thickTop="1" thickBot="1" x14ac:dyDescent="0.3">
      <c r="B41" s="42" t="str">
        <f t="shared" si="1"/>
        <v>03.11.2021</v>
      </c>
      <c r="C41" s="77">
        <f t="shared" si="2"/>
        <v>-24.44</v>
      </c>
      <c r="D41" s="78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-5.73</v>
      </c>
      <c r="V41" s="40">
        <v>0</v>
      </c>
      <c r="W41" s="40">
        <v>-7.1999999999999993</v>
      </c>
      <c r="X41" s="40">
        <v>-8.1900000000000013</v>
      </c>
      <c r="Y41" s="40">
        <v>-3.3200000000000003</v>
      </c>
      <c r="Z41" s="40">
        <v>0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04.11.2021</v>
      </c>
      <c r="C42" s="77">
        <f t="shared" si="2"/>
        <v>-93.740000000000009</v>
      </c>
      <c r="D42" s="78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-11.55</v>
      </c>
      <c r="P42" s="40">
        <v>-12.02</v>
      </c>
      <c r="Q42" s="40">
        <v>-12.01</v>
      </c>
      <c r="R42" s="40">
        <v>-12.01</v>
      </c>
      <c r="S42" s="40">
        <v>-1.7199999999999989</v>
      </c>
      <c r="T42" s="40">
        <v>0</v>
      </c>
      <c r="U42" s="40">
        <v>-3</v>
      </c>
      <c r="V42" s="40">
        <v>0</v>
      </c>
      <c r="W42" s="40">
        <v>0</v>
      </c>
      <c r="X42" s="40">
        <v>-11.88</v>
      </c>
      <c r="Y42" s="40">
        <v>-6.7100000000000009</v>
      </c>
      <c r="Z42" s="40">
        <v>-6.18</v>
      </c>
      <c r="AA42" s="40">
        <v>-8.5399999999999991</v>
      </c>
      <c r="AB42" s="41">
        <v>-8.120000000000001</v>
      </c>
    </row>
    <row r="43" spans="2:29" ht="17.25" thickTop="1" thickBot="1" x14ac:dyDescent="0.3">
      <c r="B43" s="42" t="str">
        <f t="shared" si="1"/>
        <v>05.11.2021</v>
      </c>
      <c r="C43" s="77">
        <f t="shared" si="2"/>
        <v>-78.44</v>
      </c>
      <c r="D43" s="78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-12.65</v>
      </c>
      <c r="T43" s="40">
        <v>-13.81</v>
      </c>
      <c r="U43" s="40">
        <v>-13.79</v>
      </c>
      <c r="V43" s="40">
        <v>-10.56</v>
      </c>
      <c r="W43" s="40">
        <v>0</v>
      </c>
      <c r="X43" s="40">
        <v>0</v>
      </c>
      <c r="Y43" s="40">
        <v>-11.74</v>
      </c>
      <c r="Z43" s="40">
        <v>-7.2600000000000016</v>
      </c>
      <c r="AA43" s="40">
        <v>-8.629999999999999</v>
      </c>
      <c r="AB43" s="41">
        <v>0</v>
      </c>
    </row>
    <row r="44" spans="2:29" ht="17.25" thickTop="1" thickBot="1" x14ac:dyDescent="0.3">
      <c r="B44" s="42" t="str">
        <f t="shared" si="1"/>
        <v>06.11.2021</v>
      </c>
      <c r="C44" s="77">
        <f t="shared" si="2"/>
        <v>-15.150000000000002</v>
      </c>
      <c r="D44" s="78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-8.4200000000000017</v>
      </c>
      <c r="P44" s="40">
        <v>-1.9899999999999984</v>
      </c>
      <c r="Q44" s="40">
        <v>-0.76000000000000156</v>
      </c>
      <c r="R44" s="40">
        <v>-3.9800000000000004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07.11.2021</v>
      </c>
      <c r="C45" s="77">
        <f t="shared" si="2"/>
        <v>-68.5</v>
      </c>
      <c r="D45" s="78"/>
      <c r="E45" s="39">
        <v>0</v>
      </c>
      <c r="F45" s="40">
        <v>-10.41</v>
      </c>
      <c r="G45" s="40">
        <v>-5.5100000000000016</v>
      </c>
      <c r="H45" s="40">
        <v>0</v>
      </c>
      <c r="I45" s="40">
        <v>0</v>
      </c>
      <c r="J45" s="40">
        <v>-11.08</v>
      </c>
      <c r="K45" s="40">
        <v>-11.29</v>
      </c>
      <c r="L45" s="40">
        <v>-11.87</v>
      </c>
      <c r="M45" s="40">
        <v>-11.74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-6.6000000000000014</v>
      </c>
      <c r="AB45" s="41">
        <v>0</v>
      </c>
    </row>
    <row r="46" spans="2:29" ht="17.25" thickTop="1" thickBot="1" x14ac:dyDescent="0.3">
      <c r="B46" s="42" t="str">
        <f t="shared" si="1"/>
        <v>08.11.2021</v>
      </c>
      <c r="C46" s="77">
        <f t="shared" si="2"/>
        <v>-4.5399999999999991</v>
      </c>
      <c r="D46" s="78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-4.5399999999999991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09.11.2021</v>
      </c>
      <c r="C47" s="77">
        <f t="shared" si="2"/>
        <v>-91.7</v>
      </c>
      <c r="D47" s="78"/>
      <c r="E47" s="39">
        <v>0</v>
      </c>
      <c r="F47" s="40">
        <v>0</v>
      </c>
      <c r="G47" s="40">
        <v>0</v>
      </c>
      <c r="H47" s="40">
        <v>0</v>
      </c>
      <c r="I47" s="40">
        <v>-1.7300000000000004</v>
      </c>
      <c r="J47" s="40">
        <v>-7.1700000000000017</v>
      </c>
      <c r="K47" s="40">
        <v>-9.64</v>
      </c>
      <c r="L47" s="40">
        <v>-9.8500000000000014</v>
      </c>
      <c r="M47" s="40">
        <v>-9.1000000000000014</v>
      </c>
      <c r="N47" s="40">
        <v>-7.9899999999999984</v>
      </c>
      <c r="O47" s="40">
        <v>-9.75</v>
      </c>
      <c r="P47" s="40">
        <v>-8.7199999999999989</v>
      </c>
      <c r="Q47" s="40">
        <v>-9.32</v>
      </c>
      <c r="R47" s="40">
        <v>-9.129999999999999</v>
      </c>
      <c r="S47" s="40">
        <v>0</v>
      </c>
      <c r="T47" s="40">
        <v>-1.9899999999999984</v>
      </c>
      <c r="U47" s="40">
        <v>0</v>
      </c>
      <c r="V47" s="40">
        <v>0</v>
      </c>
      <c r="W47" s="40">
        <v>-7.3099999999999987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29" ht="17.25" thickTop="1" thickBot="1" x14ac:dyDescent="0.3">
      <c r="B48" s="42" t="str">
        <f t="shared" si="1"/>
        <v>10.11.2021</v>
      </c>
      <c r="C48" s="77">
        <f t="shared" si="2"/>
        <v>-41.070000000000007</v>
      </c>
      <c r="D48" s="78"/>
      <c r="E48" s="39">
        <v>0</v>
      </c>
      <c r="F48" s="40">
        <v>-6.84</v>
      </c>
      <c r="G48" s="40">
        <v>-11.97</v>
      </c>
      <c r="H48" s="40">
        <v>0</v>
      </c>
      <c r="I48" s="40">
        <v>0</v>
      </c>
      <c r="J48" s="40">
        <v>-8.82</v>
      </c>
      <c r="K48" s="40">
        <v>0</v>
      </c>
      <c r="L48" s="40">
        <v>0</v>
      </c>
      <c r="M48" s="40">
        <v>0</v>
      </c>
      <c r="N48" s="40">
        <v>-9.39</v>
      </c>
      <c r="O48" s="40">
        <v>-4.0500000000000007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11.11.2021</v>
      </c>
      <c r="C49" s="77">
        <f t="shared" si="2"/>
        <v>-80.31</v>
      </c>
      <c r="D49" s="78"/>
      <c r="E49" s="39">
        <v>0</v>
      </c>
      <c r="F49" s="40">
        <v>0</v>
      </c>
      <c r="G49" s="40">
        <v>-4</v>
      </c>
      <c r="H49" s="40">
        <v>0</v>
      </c>
      <c r="I49" s="40">
        <v>0</v>
      </c>
      <c r="J49" s="40">
        <v>0</v>
      </c>
      <c r="K49" s="40">
        <v>-3.0300000000000011</v>
      </c>
      <c r="L49" s="40">
        <v>0</v>
      </c>
      <c r="M49" s="40">
        <v>0</v>
      </c>
      <c r="N49" s="40">
        <v>-9.0599999999999987</v>
      </c>
      <c r="O49" s="40">
        <v>-10.029999999999999</v>
      </c>
      <c r="P49" s="40">
        <v>-11.57</v>
      </c>
      <c r="Q49" s="40">
        <v>-11.32</v>
      </c>
      <c r="R49" s="40">
        <v>-10.75</v>
      </c>
      <c r="S49" s="40">
        <v>0</v>
      </c>
      <c r="T49" s="40">
        <v>-6.879999999999999</v>
      </c>
      <c r="U49" s="40">
        <v>-4.09</v>
      </c>
      <c r="V49" s="40">
        <v>0</v>
      </c>
      <c r="W49" s="40">
        <v>0</v>
      </c>
      <c r="X49" s="40">
        <v>0</v>
      </c>
      <c r="Y49" s="40">
        <v>0</v>
      </c>
      <c r="Z49" s="40">
        <v>-4.7100000000000009</v>
      </c>
      <c r="AA49" s="40">
        <v>-2.1099999999999994</v>
      </c>
      <c r="AB49" s="41">
        <v>-2.7600000000000016</v>
      </c>
    </row>
    <row r="50" spans="2:28" ht="17.25" thickTop="1" thickBot="1" x14ac:dyDescent="0.3">
      <c r="B50" s="42" t="str">
        <f t="shared" si="1"/>
        <v>12.11.2021</v>
      </c>
      <c r="C50" s="77">
        <f t="shared" si="2"/>
        <v>-71.19</v>
      </c>
      <c r="D50" s="78"/>
      <c r="E50" s="39">
        <v>0</v>
      </c>
      <c r="F50" s="40">
        <v>0</v>
      </c>
      <c r="G50" s="40">
        <v>-7.1700000000000017</v>
      </c>
      <c r="H50" s="40">
        <v>0</v>
      </c>
      <c r="I50" s="40">
        <v>0</v>
      </c>
      <c r="J50" s="40">
        <v>0</v>
      </c>
      <c r="K50" s="40">
        <v>-0.28999999999999915</v>
      </c>
      <c r="L50" s="40">
        <v>0</v>
      </c>
      <c r="M50" s="40">
        <v>-6.4499999999999993</v>
      </c>
      <c r="N50" s="40">
        <v>0</v>
      </c>
      <c r="O50" s="40">
        <v>-7.4200000000000017</v>
      </c>
      <c r="P50" s="40">
        <v>-9.7399999999999984</v>
      </c>
      <c r="Q50" s="40">
        <v>-10.86</v>
      </c>
      <c r="R50" s="40">
        <v>-10.75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-8.32</v>
      </c>
      <c r="Y50" s="40">
        <v>-10.19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13.11.2021</v>
      </c>
      <c r="C51" s="77">
        <f t="shared" si="2"/>
        <v>0</v>
      </c>
      <c r="D51" s="78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14.11.2021</v>
      </c>
      <c r="C52" s="77">
        <f t="shared" si="2"/>
        <v>0</v>
      </c>
      <c r="D52" s="78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7.25" thickTop="1" thickBot="1" x14ac:dyDescent="0.3">
      <c r="B53" s="42" t="str">
        <f t="shared" si="1"/>
        <v>15.11.2021</v>
      </c>
      <c r="C53" s="77">
        <f t="shared" si="2"/>
        <v>0</v>
      </c>
      <c r="D53" s="78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16.11.2021</v>
      </c>
      <c r="C54" s="77">
        <f t="shared" si="2"/>
        <v>-9.59</v>
      </c>
      <c r="D54" s="78"/>
      <c r="E54" s="39">
        <v>0</v>
      </c>
      <c r="F54" s="40">
        <v>0</v>
      </c>
      <c r="G54" s="40">
        <v>0</v>
      </c>
      <c r="H54" s="40">
        <v>-9.59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17.11.2021</v>
      </c>
      <c r="C55" s="77">
        <f t="shared" si="2"/>
        <v>-16.009999999999998</v>
      </c>
      <c r="D55" s="78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-0.19999999999999929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-10.79</v>
      </c>
      <c r="Y55" s="40">
        <v>-5.0199999999999996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18.11.2021</v>
      </c>
      <c r="C56" s="77">
        <f t="shared" si="2"/>
        <v>-17.049999999999997</v>
      </c>
      <c r="D56" s="78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-2.120000000000001</v>
      </c>
      <c r="U56" s="40">
        <v>-11.62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-3.3099999999999987</v>
      </c>
    </row>
    <row r="57" spans="2:28" ht="17.25" thickTop="1" thickBot="1" x14ac:dyDescent="0.3">
      <c r="B57" s="42" t="str">
        <f t="shared" si="1"/>
        <v>19.11.2021</v>
      </c>
      <c r="C57" s="77">
        <f t="shared" si="2"/>
        <v>-40.82</v>
      </c>
      <c r="D57" s="78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-9.2899999999999991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-5.9600000000000009</v>
      </c>
      <c r="V57" s="40">
        <v>0</v>
      </c>
      <c r="W57" s="40">
        <v>0</v>
      </c>
      <c r="X57" s="40">
        <v>-3.3900000000000006</v>
      </c>
      <c r="Y57" s="40">
        <v>-4.7300000000000004</v>
      </c>
      <c r="Z57" s="40">
        <v>-6.7899999999999991</v>
      </c>
      <c r="AA57" s="40">
        <v>-10.66</v>
      </c>
      <c r="AB57" s="41">
        <v>0</v>
      </c>
    </row>
    <row r="58" spans="2:28" ht="17.25" thickTop="1" thickBot="1" x14ac:dyDescent="0.3">
      <c r="B58" s="42" t="str">
        <f t="shared" si="1"/>
        <v>20.11.2021</v>
      </c>
      <c r="C58" s="77">
        <f t="shared" si="2"/>
        <v>-79.510000000000005</v>
      </c>
      <c r="D58" s="78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-6.6700000000000017</v>
      </c>
      <c r="O58" s="40">
        <v>0</v>
      </c>
      <c r="P58" s="40">
        <v>0</v>
      </c>
      <c r="Q58" s="40">
        <v>-4.91</v>
      </c>
      <c r="R58" s="40">
        <v>0</v>
      </c>
      <c r="S58" s="40">
        <v>-8.09</v>
      </c>
      <c r="T58" s="40">
        <v>-4.4499999999999993</v>
      </c>
      <c r="U58" s="40">
        <v>-5.52</v>
      </c>
      <c r="V58" s="40">
        <v>-10.48</v>
      </c>
      <c r="W58" s="40">
        <v>-6.8500000000000014</v>
      </c>
      <c r="X58" s="40">
        <v>-10.45</v>
      </c>
      <c r="Y58" s="40">
        <v>-9.4499999999999993</v>
      </c>
      <c r="Z58" s="40">
        <v>-8.0300000000000011</v>
      </c>
      <c r="AA58" s="40">
        <v>-4.6099999999999994</v>
      </c>
      <c r="AB58" s="41">
        <v>0</v>
      </c>
    </row>
    <row r="59" spans="2:28" ht="17.25" thickTop="1" thickBot="1" x14ac:dyDescent="0.3">
      <c r="B59" s="42" t="str">
        <f t="shared" si="1"/>
        <v>21.11.2021</v>
      </c>
      <c r="C59" s="77">
        <f t="shared" si="2"/>
        <v>-112.13999999999999</v>
      </c>
      <c r="D59" s="78"/>
      <c r="E59" s="39">
        <v>-1.879999999999999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-10.6</v>
      </c>
      <c r="M59" s="40">
        <v>-12.02</v>
      </c>
      <c r="N59" s="40">
        <v>-12.01</v>
      </c>
      <c r="O59" s="40">
        <v>-11.7</v>
      </c>
      <c r="P59" s="40">
        <v>-8.4600000000000009</v>
      </c>
      <c r="Q59" s="40">
        <v>-11.01</v>
      </c>
      <c r="R59" s="40">
        <v>-11.79</v>
      </c>
      <c r="S59" s="40">
        <v>-11.87</v>
      </c>
      <c r="T59" s="40">
        <v>-11.89</v>
      </c>
      <c r="U59" s="40">
        <v>-5.18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-1.129999999999999</v>
      </c>
      <c r="AB59" s="41">
        <v>-2.6000000000000014</v>
      </c>
    </row>
    <row r="60" spans="2:28" ht="17.25" thickTop="1" thickBot="1" x14ac:dyDescent="0.3">
      <c r="B60" s="42" t="str">
        <f t="shared" si="1"/>
        <v>22.11.2021</v>
      </c>
      <c r="C60" s="77">
        <f t="shared" si="2"/>
        <v>-4.8999999999999986</v>
      </c>
      <c r="D60" s="78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-4.8999999999999986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23.11.2021</v>
      </c>
      <c r="C61" s="77">
        <f t="shared" si="2"/>
        <v>-21.139999999999997</v>
      </c>
      <c r="D61" s="78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-9.6499999999999986</v>
      </c>
      <c r="Y61" s="40">
        <v>-6.34</v>
      </c>
      <c r="Z61" s="40">
        <v>-5.1499999999999986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24.11.2021</v>
      </c>
      <c r="C62" s="77">
        <f t="shared" si="2"/>
        <v>-16.230000000000004</v>
      </c>
      <c r="D62" s="78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-10.72</v>
      </c>
      <c r="Z62" s="40">
        <v>-5.5100000000000016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25.11.2021</v>
      </c>
      <c r="C63" s="77">
        <f t="shared" si="2"/>
        <v>-51.790000000000006</v>
      </c>
      <c r="D63" s="78"/>
      <c r="E63" s="39">
        <v>0</v>
      </c>
      <c r="F63" s="40">
        <v>-0.12000000000000099</v>
      </c>
      <c r="G63" s="40">
        <v>0</v>
      </c>
      <c r="H63" s="40">
        <v>0</v>
      </c>
      <c r="I63" s="40">
        <v>0</v>
      </c>
      <c r="J63" s="40">
        <v>0</v>
      </c>
      <c r="K63" s="40">
        <v>-11.41</v>
      </c>
      <c r="L63" s="40">
        <v>-8.36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-0.12000000000000099</v>
      </c>
      <c r="V63" s="40">
        <v>-11.45</v>
      </c>
      <c r="W63" s="40">
        <v>-11.16</v>
      </c>
      <c r="X63" s="40">
        <v>0</v>
      </c>
      <c r="Y63" s="40">
        <v>0</v>
      </c>
      <c r="Z63" s="40">
        <v>-0.10000000000000142</v>
      </c>
      <c r="AA63" s="40">
        <v>-9.07</v>
      </c>
      <c r="AB63" s="41">
        <v>0</v>
      </c>
    </row>
    <row r="64" spans="2:28" ht="17.25" thickTop="1" thickBot="1" x14ac:dyDescent="0.3">
      <c r="B64" s="42" t="str">
        <f t="shared" si="1"/>
        <v>26.11.2021</v>
      </c>
      <c r="C64" s="77">
        <f t="shared" si="2"/>
        <v>-51.11999999999999</v>
      </c>
      <c r="D64" s="78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-6.3299999999999983</v>
      </c>
      <c r="V64" s="40">
        <v>-7.879999999999999</v>
      </c>
      <c r="W64" s="40">
        <v>-7.3999999999999986</v>
      </c>
      <c r="X64" s="40">
        <v>-4.9800000000000004</v>
      </c>
      <c r="Y64" s="40">
        <v>-7.1000000000000014</v>
      </c>
      <c r="Z64" s="40">
        <v>-10.37</v>
      </c>
      <c r="AA64" s="40">
        <v>-5.9499999999999993</v>
      </c>
      <c r="AB64" s="41">
        <v>-1.1099999999999994</v>
      </c>
    </row>
    <row r="65" spans="2:29" ht="17.25" thickTop="1" thickBot="1" x14ac:dyDescent="0.3">
      <c r="B65" s="42" t="str">
        <f t="shared" si="1"/>
        <v>27.11.2021</v>
      </c>
      <c r="C65" s="77">
        <f t="shared" si="2"/>
        <v>-88.109999999999985</v>
      </c>
      <c r="D65" s="78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-10.79</v>
      </c>
      <c r="P65" s="40">
        <v>-11.37</v>
      </c>
      <c r="Q65" s="40">
        <v>0</v>
      </c>
      <c r="R65" s="40">
        <v>0</v>
      </c>
      <c r="S65" s="40">
        <v>-0.12000000000000099</v>
      </c>
      <c r="T65" s="40">
        <v>0</v>
      </c>
      <c r="U65" s="40">
        <v>-11.57</v>
      </c>
      <c r="V65" s="40">
        <v>-11.1</v>
      </c>
      <c r="W65" s="40">
        <v>-11.72</v>
      </c>
      <c r="X65" s="40">
        <v>-0.19999999999999929</v>
      </c>
      <c r="Y65" s="40">
        <v>-10.1</v>
      </c>
      <c r="Z65" s="40">
        <v>-10</v>
      </c>
      <c r="AA65" s="40">
        <v>-11.14</v>
      </c>
      <c r="AB65" s="41">
        <v>0</v>
      </c>
    </row>
    <row r="66" spans="2:29" ht="17.25" thickTop="1" thickBot="1" x14ac:dyDescent="0.3">
      <c r="B66" s="42" t="str">
        <f t="shared" si="1"/>
        <v>28.11.2021</v>
      </c>
      <c r="C66" s="77">
        <f t="shared" si="2"/>
        <v>-114.99</v>
      </c>
      <c r="D66" s="78"/>
      <c r="E66" s="39">
        <v>0</v>
      </c>
      <c r="F66" s="40">
        <v>-0.35999999999999943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-12.11</v>
      </c>
      <c r="M66" s="40">
        <v>-12.26</v>
      </c>
      <c r="N66" s="40">
        <v>-12.24</v>
      </c>
      <c r="O66" s="40">
        <v>0</v>
      </c>
      <c r="P66" s="40">
        <v>-2.5599999999999987</v>
      </c>
      <c r="Q66" s="40">
        <v>0</v>
      </c>
      <c r="R66" s="40">
        <v>0</v>
      </c>
      <c r="S66" s="40">
        <v>0</v>
      </c>
      <c r="T66" s="40">
        <v>0</v>
      </c>
      <c r="U66" s="40">
        <v>-3.16</v>
      </c>
      <c r="V66" s="40">
        <v>-11.46</v>
      </c>
      <c r="W66" s="40">
        <v>-8.98</v>
      </c>
      <c r="X66" s="40">
        <v>-10.73</v>
      </c>
      <c r="Y66" s="40">
        <v>-10.95</v>
      </c>
      <c r="Z66" s="40">
        <v>-9.75</v>
      </c>
      <c r="AA66" s="40">
        <v>-10.66</v>
      </c>
      <c r="AB66" s="41">
        <v>-9.77</v>
      </c>
    </row>
    <row r="67" spans="2:29" ht="17.25" thickTop="1" thickBot="1" x14ac:dyDescent="0.3">
      <c r="B67" s="42" t="str">
        <f t="shared" si="1"/>
        <v>29.11.2021</v>
      </c>
      <c r="C67" s="77">
        <f t="shared" si="2"/>
        <v>-120.56999999999998</v>
      </c>
      <c r="D67" s="78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-7.7800000000000011</v>
      </c>
      <c r="L67" s="40">
        <v>-10.79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-10.050000000000001</v>
      </c>
      <c r="T67" s="40">
        <v>-10.57</v>
      </c>
      <c r="U67" s="40">
        <v>-10.85</v>
      </c>
      <c r="V67" s="40">
        <v>-10.23</v>
      </c>
      <c r="W67" s="40">
        <v>-10.85</v>
      </c>
      <c r="X67" s="40">
        <v>-10.86</v>
      </c>
      <c r="Y67" s="40">
        <v>-11.02</v>
      </c>
      <c r="Z67" s="40">
        <v>-9.3000000000000007</v>
      </c>
      <c r="AA67" s="40">
        <v>-9.07</v>
      </c>
      <c r="AB67" s="41">
        <v>-9.1999999999999993</v>
      </c>
    </row>
    <row r="68" spans="2:29" ht="17.25" thickTop="1" thickBot="1" x14ac:dyDescent="0.3">
      <c r="B68" s="42" t="str">
        <f t="shared" si="1"/>
        <v>30.11.2021</v>
      </c>
      <c r="C68" s="77">
        <f t="shared" si="2"/>
        <v>0</v>
      </c>
      <c r="D68" s="78"/>
      <c r="E68" s="43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5">
        <v>0</v>
      </c>
    </row>
    <row r="69" spans="2:29" ht="16.5" hidden="1" thickTop="1" x14ac:dyDescent="0.25">
      <c r="B69" s="46" t="str">
        <f t="shared" si="1"/>
        <v>-</v>
      </c>
      <c r="C69" s="79">
        <f>SUM(E69:AB69)</f>
        <v>0</v>
      </c>
      <c r="D69" s="80"/>
      <c r="E69" s="47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9"/>
    </row>
    <row r="70" spans="2:29" ht="15.75" thickTop="1" x14ac:dyDescent="0.25">
      <c r="C70" s="50">
        <f>SUM(C39:D69)</f>
        <v>-1314.62</v>
      </c>
    </row>
    <row r="72" spans="2:29" ht="24.75" customHeight="1" thickBot="1" x14ac:dyDescent="0.3">
      <c r="B72" s="81" t="s">
        <v>36</v>
      </c>
      <c r="C72" s="83" t="s">
        <v>37</v>
      </c>
      <c r="D72" s="84"/>
      <c r="E72" s="87" t="s">
        <v>75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9" ht="15.75" customHeight="1" thickTop="1" thickBot="1" x14ac:dyDescent="0.3">
      <c r="B73" s="82"/>
      <c r="C73" s="85"/>
      <c r="D73" s="86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51" t="s">
        <v>25</v>
      </c>
      <c r="AC73" s="4"/>
    </row>
    <row r="74" spans="2:29" ht="17.25" thickTop="1" thickBot="1" x14ac:dyDescent="0.3">
      <c r="B74" s="38" t="str">
        <f>B39</f>
        <v>01.11.2021</v>
      </c>
      <c r="C74" s="52">
        <f>SUMIF(E74:AB74,"&gt;0")</f>
        <v>156.39999999999998</v>
      </c>
      <c r="D74" s="53">
        <f>SUMIF(E74:AB74,"&lt;0")</f>
        <v>0</v>
      </c>
      <c r="E74" s="54">
        <f>E4+E39</f>
        <v>0</v>
      </c>
      <c r="F74" s="55">
        <f t="shared" ref="F74:AB74" si="3">F4+F39</f>
        <v>0</v>
      </c>
      <c r="G74" s="55">
        <f t="shared" si="3"/>
        <v>0</v>
      </c>
      <c r="H74" s="55">
        <f t="shared" si="3"/>
        <v>0</v>
      </c>
      <c r="I74" s="55">
        <f t="shared" si="3"/>
        <v>0</v>
      </c>
      <c r="J74" s="55">
        <f t="shared" si="3"/>
        <v>0</v>
      </c>
      <c r="K74" s="55">
        <f t="shared" si="3"/>
        <v>0</v>
      </c>
      <c r="L74" s="55">
        <f t="shared" si="3"/>
        <v>0</v>
      </c>
      <c r="M74" s="55">
        <f t="shared" si="3"/>
        <v>0</v>
      </c>
      <c r="N74" s="55">
        <f t="shared" si="3"/>
        <v>0</v>
      </c>
      <c r="O74" s="55">
        <f t="shared" si="3"/>
        <v>13.020000000000003</v>
      </c>
      <c r="P74" s="55">
        <f t="shared" si="3"/>
        <v>13.14</v>
      </c>
      <c r="Q74" s="55">
        <f t="shared" si="3"/>
        <v>13.560000000000002</v>
      </c>
      <c r="R74" s="56">
        <f t="shared" si="3"/>
        <v>9.2700000000000031</v>
      </c>
      <c r="S74" s="57">
        <f t="shared" si="3"/>
        <v>2.9600000000000009</v>
      </c>
      <c r="T74" s="40">
        <f t="shared" si="3"/>
        <v>8.3699999999999974</v>
      </c>
      <c r="U74" s="40">
        <f t="shared" si="3"/>
        <v>10.090000000000003</v>
      </c>
      <c r="V74" s="40">
        <f t="shared" si="3"/>
        <v>12.61</v>
      </c>
      <c r="W74" s="40">
        <f t="shared" si="3"/>
        <v>12.25</v>
      </c>
      <c r="X74" s="40">
        <f t="shared" si="3"/>
        <v>12.130000000000003</v>
      </c>
      <c r="Y74" s="40">
        <f t="shared" si="3"/>
        <v>12.07</v>
      </c>
      <c r="Z74" s="40">
        <f t="shared" si="3"/>
        <v>12.840000000000003</v>
      </c>
      <c r="AA74" s="40">
        <f t="shared" si="3"/>
        <v>12.729999999999997</v>
      </c>
      <c r="AB74" s="41">
        <f t="shared" si="3"/>
        <v>11.36</v>
      </c>
    </row>
    <row r="75" spans="2:29" ht="17.25" thickTop="1" thickBot="1" x14ac:dyDescent="0.3">
      <c r="B75" s="42" t="str">
        <f t="shared" ref="B75:B104" si="4">B40</f>
        <v>02.11.2021</v>
      </c>
      <c r="C75" s="52">
        <f t="shared" ref="C75:C104" si="5">SUMIF(E75:AB75,"&gt;0")</f>
        <v>182.79999999999995</v>
      </c>
      <c r="D75" s="53">
        <f t="shared" ref="D75:D104" si="6">SUMIF(E75:AB75,"&lt;0")</f>
        <v>-1.5700000000000003</v>
      </c>
      <c r="E75" s="58">
        <f t="shared" ref="E75:AB85" si="7">E5+E40</f>
        <v>5.1999999999999993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0</v>
      </c>
      <c r="N75" s="40">
        <f t="shared" si="7"/>
        <v>11.700000000000003</v>
      </c>
      <c r="O75" s="40">
        <f t="shared" si="7"/>
        <v>12.799999999999997</v>
      </c>
      <c r="P75" s="40">
        <f t="shared" si="7"/>
        <v>13.049999999999997</v>
      </c>
      <c r="Q75" s="40">
        <f t="shared" si="7"/>
        <v>13.04</v>
      </c>
      <c r="R75" s="40">
        <f t="shared" si="7"/>
        <v>13.21</v>
      </c>
      <c r="S75" s="40">
        <f t="shared" si="7"/>
        <v>12.630000000000003</v>
      </c>
      <c r="T75" s="40">
        <f t="shared" si="7"/>
        <v>13.11</v>
      </c>
      <c r="U75" s="40">
        <f t="shared" si="7"/>
        <v>13.119999999999997</v>
      </c>
      <c r="V75" s="40">
        <f t="shared" si="7"/>
        <v>12.729999999999997</v>
      </c>
      <c r="W75" s="40">
        <f t="shared" si="7"/>
        <v>12.82</v>
      </c>
      <c r="X75" s="40">
        <f t="shared" si="7"/>
        <v>12.79</v>
      </c>
      <c r="Y75" s="40">
        <f t="shared" si="7"/>
        <v>12.969999999999999</v>
      </c>
      <c r="Z75" s="40">
        <f t="shared" si="7"/>
        <v>-1.5700000000000003</v>
      </c>
      <c r="AA75" s="40">
        <f t="shared" si="7"/>
        <v>12.329999999999998</v>
      </c>
      <c r="AB75" s="41">
        <f t="shared" si="7"/>
        <v>11.299999999999997</v>
      </c>
    </row>
    <row r="76" spans="2:29" ht="17.25" thickTop="1" thickBot="1" x14ac:dyDescent="0.3">
      <c r="B76" s="42" t="str">
        <f t="shared" si="4"/>
        <v>03.11.2021</v>
      </c>
      <c r="C76" s="52">
        <f t="shared" si="5"/>
        <v>69.240000000000009</v>
      </c>
      <c r="D76" s="53">
        <f t="shared" si="6"/>
        <v>-24.44</v>
      </c>
      <c r="E76" s="58">
        <f t="shared" si="7"/>
        <v>12.25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0</v>
      </c>
      <c r="N76" s="40">
        <f t="shared" si="7"/>
        <v>0</v>
      </c>
      <c r="O76" s="40">
        <f t="shared" si="7"/>
        <v>0</v>
      </c>
      <c r="P76" s="40">
        <f t="shared" si="7"/>
        <v>0</v>
      </c>
      <c r="Q76" s="40">
        <f t="shared" si="7"/>
        <v>0</v>
      </c>
      <c r="R76" s="40">
        <f t="shared" si="7"/>
        <v>0</v>
      </c>
      <c r="S76" s="40">
        <f t="shared" si="7"/>
        <v>10.46</v>
      </c>
      <c r="T76" s="40">
        <f t="shared" si="7"/>
        <v>13.189999999999998</v>
      </c>
      <c r="U76" s="40">
        <f t="shared" si="7"/>
        <v>-5.73</v>
      </c>
      <c r="V76" s="40">
        <f t="shared" si="7"/>
        <v>12.18</v>
      </c>
      <c r="W76" s="40">
        <f t="shared" si="7"/>
        <v>-7.1999999999999993</v>
      </c>
      <c r="X76" s="40">
        <f t="shared" si="7"/>
        <v>-8.1900000000000013</v>
      </c>
      <c r="Y76" s="40">
        <f t="shared" si="7"/>
        <v>-3.3200000000000003</v>
      </c>
      <c r="Z76" s="40">
        <f t="shared" si="7"/>
        <v>0.37000000000000099</v>
      </c>
      <c r="AA76" s="40">
        <f t="shared" si="7"/>
        <v>7.93</v>
      </c>
      <c r="AB76" s="41">
        <f t="shared" si="7"/>
        <v>12.86</v>
      </c>
    </row>
    <row r="77" spans="2:29" ht="17.25" thickTop="1" thickBot="1" x14ac:dyDescent="0.3">
      <c r="B77" s="42" t="str">
        <f t="shared" si="4"/>
        <v>04.11.2021</v>
      </c>
      <c r="C77" s="52">
        <f t="shared" si="5"/>
        <v>36.240000000000009</v>
      </c>
      <c r="D77" s="53">
        <f t="shared" si="6"/>
        <v>-93.740000000000009</v>
      </c>
      <c r="E77" s="58">
        <f t="shared" si="7"/>
        <v>12.43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-11.55</v>
      </c>
      <c r="P77" s="40">
        <f t="shared" si="7"/>
        <v>-12.02</v>
      </c>
      <c r="Q77" s="40">
        <f t="shared" si="7"/>
        <v>-12.01</v>
      </c>
      <c r="R77" s="40">
        <f t="shared" si="7"/>
        <v>-12.01</v>
      </c>
      <c r="S77" s="40">
        <f t="shared" si="7"/>
        <v>-1.7199999999999989</v>
      </c>
      <c r="T77" s="40">
        <f t="shared" si="7"/>
        <v>5.7600000000000016</v>
      </c>
      <c r="U77" s="40">
        <f t="shared" si="7"/>
        <v>-3</v>
      </c>
      <c r="V77" s="40">
        <f t="shared" si="7"/>
        <v>11.340000000000003</v>
      </c>
      <c r="W77" s="40">
        <f t="shared" si="7"/>
        <v>6.7100000000000009</v>
      </c>
      <c r="X77" s="40">
        <f t="shared" si="7"/>
        <v>-11.88</v>
      </c>
      <c r="Y77" s="40">
        <f t="shared" si="7"/>
        <v>-6.7100000000000009</v>
      </c>
      <c r="Z77" s="40">
        <f t="shared" si="7"/>
        <v>-6.18</v>
      </c>
      <c r="AA77" s="40">
        <f t="shared" si="7"/>
        <v>-8.5399999999999991</v>
      </c>
      <c r="AB77" s="41">
        <f t="shared" si="7"/>
        <v>-8.120000000000001</v>
      </c>
    </row>
    <row r="78" spans="2:29" ht="17.25" thickTop="1" thickBot="1" x14ac:dyDescent="0.3">
      <c r="B78" s="42" t="str">
        <f t="shared" si="4"/>
        <v>05.11.2021</v>
      </c>
      <c r="C78" s="52">
        <f t="shared" si="5"/>
        <v>35.32</v>
      </c>
      <c r="D78" s="53">
        <f t="shared" si="6"/>
        <v>-78.44</v>
      </c>
      <c r="E78" s="58">
        <f t="shared" si="7"/>
        <v>11.079999999999998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9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0</v>
      </c>
      <c r="Q78" s="40">
        <f t="shared" si="7"/>
        <v>0</v>
      </c>
      <c r="R78" s="40">
        <f t="shared" si="7"/>
        <v>0</v>
      </c>
      <c r="S78" s="40">
        <f t="shared" si="7"/>
        <v>-12.65</v>
      </c>
      <c r="T78" s="40">
        <f t="shared" si="7"/>
        <v>-13.81</v>
      </c>
      <c r="U78" s="40">
        <f t="shared" si="7"/>
        <v>-13.79</v>
      </c>
      <c r="V78" s="40">
        <f t="shared" si="7"/>
        <v>-10.56</v>
      </c>
      <c r="W78" s="40">
        <f t="shared" si="7"/>
        <v>7.07</v>
      </c>
      <c r="X78" s="40">
        <f t="shared" si="7"/>
        <v>4.43</v>
      </c>
      <c r="Y78" s="40">
        <f t="shared" si="7"/>
        <v>-11.74</v>
      </c>
      <c r="Z78" s="40">
        <f t="shared" si="7"/>
        <v>-7.2600000000000016</v>
      </c>
      <c r="AA78" s="40">
        <f t="shared" si="7"/>
        <v>-8.629999999999999</v>
      </c>
      <c r="AB78" s="41">
        <f t="shared" si="7"/>
        <v>12.740000000000002</v>
      </c>
    </row>
    <row r="79" spans="2:29" ht="17.25" thickTop="1" thickBot="1" x14ac:dyDescent="0.3">
      <c r="B79" s="42" t="str">
        <f t="shared" si="4"/>
        <v>06.11.2021</v>
      </c>
      <c r="C79" s="52">
        <f t="shared" si="5"/>
        <v>148.90999999999997</v>
      </c>
      <c r="D79" s="53">
        <f t="shared" si="6"/>
        <v>-15.150000000000002</v>
      </c>
      <c r="E79" s="58">
        <f t="shared" si="7"/>
        <v>13.100000000000001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9.86</v>
      </c>
      <c r="O79" s="40">
        <f t="shared" si="7"/>
        <v>-8.4200000000000017</v>
      </c>
      <c r="P79" s="40">
        <f t="shared" si="7"/>
        <v>-1.9899999999999984</v>
      </c>
      <c r="Q79" s="40">
        <f t="shared" si="7"/>
        <v>-0.76000000000000156</v>
      </c>
      <c r="R79" s="40">
        <f t="shared" si="7"/>
        <v>-3.9800000000000004</v>
      </c>
      <c r="S79" s="40">
        <f t="shared" si="7"/>
        <v>12.159999999999997</v>
      </c>
      <c r="T79" s="40">
        <f t="shared" si="7"/>
        <v>12.96</v>
      </c>
      <c r="U79" s="40">
        <f t="shared" si="7"/>
        <v>12.68</v>
      </c>
      <c r="V79" s="40">
        <f t="shared" si="7"/>
        <v>12.469999999999999</v>
      </c>
      <c r="W79" s="40">
        <f t="shared" si="7"/>
        <v>12.399999999999999</v>
      </c>
      <c r="X79" s="40">
        <f t="shared" si="7"/>
        <v>12.729999999999997</v>
      </c>
      <c r="Y79" s="40">
        <f t="shared" si="7"/>
        <v>12.68</v>
      </c>
      <c r="Z79" s="40">
        <f t="shared" si="7"/>
        <v>12.469999999999999</v>
      </c>
      <c r="AA79" s="40">
        <f t="shared" si="7"/>
        <v>12.729999999999997</v>
      </c>
      <c r="AB79" s="41">
        <f t="shared" si="7"/>
        <v>12.670000000000002</v>
      </c>
    </row>
    <row r="80" spans="2:29" ht="17.25" thickTop="1" thickBot="1" x14ac:dyDescent="0.3">
      <c r="B80" s="42" t="str">
        <f t="shared" si="4"/>
        <v>07.11.2021</v>
      </c>
      <c r="C80" s="52">
        <f t="shared" si="5"/>
        <v>141.92999999999998</v>
      </c>
      <c r="D80" s="53">
        <f t="shared" si="6"/>
        <v>-68.5</v>
      </c>
      <c r="E80" s="58">
        <f t="shared" si="7"/>
        <v>12.96</v>
      </c>
      <c r="F80" s="40">
        <f t="shared" si="7"/>
        <v>-10.41</v>
      </c>
      <c r="G80" s="40">
        <f t="shared" si="7"/>
        <v>-5.5100000000000016</v>
      </c>
      <c r="H80" s="40">
        <f t="shared" si="7"/>
        <v>0</v>
      </c>
      <c r="I80" s="40">
        <f t="shared" si="7"/>
        <v>0</v>
      </c>
      <c r="J80" s="40">
        <f t="shared" si="7"/>
        <v>-11.08</v>
      </c>
      <c r="K80" s="40">
        <f t="shared" si="7"/>
        <v>-11.29</v>
      </c>
      <c r="L80" s="40">
        <f t="shared" si="7"/>
        <v>-11.87</v>
      </c>
      <c r="M80" s="40">
        <f t="shared" si="7"/>
        <v>-11.74</v>
      </c>
      <c r="N80" s="40">
        <f t="shared" si="7"/>
        <v>8.009999999999998</v>
      </c>
      <c r="O80" s="40">
        <f t="shared" si="7"/>
        <v>5.8299999999999983</v>
      </c>
      <c r="P80" s="40">
        <f t="shared" si="7"/>
        <v>4.8900000000000006</v>
      </c>
      <c r="Q80" s="40">
        <f t="shared" si="7"/>
        <v>11.549999999999997</v>
      </c>
      <c r="R80" s="40">
        <f t="shared" si="7"/>
        <v>11.909999999999997</v>
      </c>
      <c r="S80" s="40">
        <f t="shared" si="7"/>
        <v>11.990000000000002</v>
      </c>
      <c r="T80" s="40">
        <f t="shared" si="7"/>
        <v>7.6099999999999994</v>
      </c>
      <c r="U80" s="40">
        <f t="shared" si="7"/>
        <v>10.280000000000001</v>
      </c>
      <c r="V80" s="40">
        <f t="shared" si="7"/>
        <v>12.719999999999999</v>
      </c>
      <c r="W80" s="40">
        <f t="shared" si="7"/>
        <v>12.740000000000002</v>
      </c>
      <c r="X80" s="40">
        <f t="shared" si="7"/>
        <v>12.64</v>
      </c>
      <c r="Y80" s="40">
        <f t="shared" si="7"/>
        <v>12.490000000000002</v>
      </c>
      <c r="Z80" s="40">
        <f t="shared" si="7"/>
        <v>0.33999999999999986</v>
      </c>
      <c r="AA80" s="40">
        <f t="shared" si="7"/>
        <v>-6.6000000000000014</v>
      </c>
      <c r="AB80" s="41">
        <f t="shared" si="7"/>
        <v>5.9699999999999989</v>
      </c>
    </row>
    <row r="81" spans="2:28" ht="17.25" thickTop="1" thickBot="1" x14ac:dyDescent="0.3">
      <c r="B81" s="42" t="str">
        <f t="shared" si="4"/>
        <v>08.11.2021</v>
      </c>
      <c r="C81" s="52">
        <f t="shared" si="5"/>
        <v>188.87999999999997</v>
      </c>
      <c r="D81" s="53">
        <f t="shared" si="6"/>
        <v>-4.5399999999999991</v>
      </c>
      <c r="E81" s="58">
        <f t="shared" si="7"/>
        <v>0.51000000000000156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-4.5399999999999991</v>
      </c>
      <c r="M81" s="40">
        <f t="shared" si="7"/>
        <v>0</v>
      </c>
      <c r="N81" s="40">
        <f t="shared" si="7"/>
        <v>6.9799999999999969</v>
      </c>
      <c r="O81" s="40">
        <f t="shared" si="7"/>
        <v>12.619999999999997</v>
      </c>
      <c r="P81" s="40">
        <f t="shared" si="7"/>
        <v>13.240000000000002</v>
      </c>
      <c r="Q81" s="40">
        <f t="shared" si="7"/>
        <v>12.590000000000003</v>
      </c>
      <c r="R81" s="40">
        <f t="shared" si="7"/>
        <v>13.119999999999997</v>
      </c>
      <c r="S81" s="40">
        <f t="shared" si="7"/>
        <v>13.21</v>
      </c>
      <c r="T81" s="40">
        <f t="shared" si="7"/>
        <v>13.270000000000003</v>
      </c>
      <c r="U81" s="40">
        <f t="shared" si="7"/>
        <v>13.219999999999999</v>
      </c>
      <c r="V81" s="40">
        <f t="shared" si="7"/>
        <v>13.079999999999998</v>
      </c>
      <c r="W81" s="40">
        <f t="shared" si="7"/>
        <v>12.93</v>
      </c>
      <c r="X81" s="40">
        <f t="shared" si="7"/>
        <v>12.75</v>
      </c>
      <c r="Y81" s="40">
        <f t="shared" si="7"/>
        <v>12.950000000000003</v>
      </c>
      <c r="Z81" s="40">
        <f t="shared" si="7"/>
        <v>12.64</v>
      </c>
      <c r="AA81" s="40">
        <f t="shared" si="7"/>
        <v>12.799999999999997</v>
      </c>
      <c r="AB81" s="41">
        <f t="shared" si="7"/>
        <v>12.969999999999999</v>
      </c>
    </row>
    <row r="82" spans="2:28" ht="17.25" thickTop="1" thickBot="1" x14ac:dyDescent="0.3">
      <c r="B82" s="42" t="str">
        <f t="shared" si="4"/>
        <v>09.11.2021</v>
      </c>
      <c r="C82" s="52">
        <f t="shared" si="5"/>
        <v>112.21000000000002</v>
      </c>
      <c r="D82" s="53">
        <f t="shared" si="6"/>
        <v>-91.7</v>
      </c>
      <c r="E82" s="58">
        <f t="shared" si="7"/>
        <v>13.18</v>
      </c>
      <c r="F82" s="40">
        <f t="shared" si="7"/>
        <v>13.189999999999998</v>
      </c>
      <c r="G82" s="40">
        <f t="shared" si="7"/>
        <v>13.090000000000003</v>
      </c>
      <c r="H82" s="40">
        <f t="shared" si="7"/>
        <v>13.299999999999997</v>
      </c>
      <c r="I82" s="40">
        <f t="shared" si="7"/>
        <v>-1.7300000000000004</v>
      </c>
      <c r="J82" s="40">
        <f t="shared" si="7"/>
        <v>-7.1700000000000017</v>
      </c>
      <c r="K82" s="40">
        <f t="shared" si="7"/>
        <v>-9.64</v>
      </c>
      <c r="L82" s="40">
        <f t="shared" si="7"/>
        <v>-9.8500000000000014</v>
      </c>
      <c r="M82" s="40">
        <f t="shared" si="7"/>
        <v>-9.1000000000000014</v>
      </c>
      <c r="N82" s="40">
        <f t="shared" si="7"/>
        <v>-7.9899999999999984</v>
      </c>
      <c r="O82" s="40">
        <f t="shared" si="7"/>
        <v>-9.75</v>
      </c>
      <c r="P82" s="40">
        <f t="shared" si="7"/>
        <v>-8.7199999999999989</v>
      </c>
      <c r="Q82" s="40">
        <f t="shared" si="7"/>
        <v>-9.32</v>
      </c>
      <c r="R82" s="40">
        <f t="shared" si="7"/>
        <v>-9.129999999999999</v>
      </c>
      <c r="S82" s="40">
        <f t="shared" si="7"/>
        <v>3.0000000000001137E-2</v>
      </c>
      <c r="T82" s="40">
        <f t="shared" si="7"/>
        <v>-1.9899999999999984</v>
      </c>
      <c r="U82" s="40">
        <f t="shared" si="7"/>
        <v>6.259999999999998</v>
      </c>
      <c r="V82" s="40">
        <f t="shared" si="7"/>
        <v>7.8800000000000026</v>
      </c>
      <c r="W82" s="40">
        <f t="shared" si="7"/>
        <v>-7.3099999999999987</v>
      </c>
      <c r="X82" s="40">
        <f t="shared" si="7"/>
        <v>4.6999999999999993</v>
      </c>
      <c r="Y82" s="40">
        <f t="shared" si="7"/>
        <v>10.07</v>
      </c>
      <c r="Z82" s="40">
        <f t="shared" si="7"/>
        <v>9.4200000000000017</v>
      </c>
      <c r="AA82" s="40">
        <f t="shared" si="7"/>
        <v>10.979999999999997</v>
      </c>
      <c r="AB82" s="41">
        <f t="shared" si="7"/>
        <v>10.11</v>
      </c>
    </row>
    <row r="83" spans="2:28" ht="17.25" thickTop="1" thickBot="1" x14ac:dyDescent="0.3">
      <c r="B83" s="42" t="str">
        <f t="shared" si="4"/>
        <v>10.11.2021</v>
      </c>
      <c r="C83" s="52">
        <f t="shared" si="5"/>
        <v>166.48999999999998</v>
      </c>
      <c r="D83" s="53">
        <f t="shared" si="6"/>
        <v>-41.070000000000007</v>
      </c>
      <c r="E83" s="58">
        <f t="shared" si="7"/>
        <v>6.5799999999999983</v>
      </c>
      <c r="F83" s="40">
        <f t="shared" si="7"/>
        <v>-6.84</v>
      </c>
      <c r="G83" s="40">
        <f t="shared" si="7"/>
        <v>-11.97</v>
      </c>
      <c r="H83" s="40">
        <f t="shared" si="7"/>
        <v>0</v>
      </c>
      <c r="I83" s="40">
        <f t="shared" si="7"/>
        <v>0</v>
      </c>
      <c r="J83" s="40">
        <f t="shared" si="7"/>
        <v>-8.82</v>
      </c>
      <c r="K83" s="40">
        <f t="shared" si="7"/>
        <v>12.520000000000003</v>
      </c>
      <c r="L83" s="40">
        <f t="shared" si="7"/>
        <v>11.64</v>
      </c>
      <c r="M83" s="40">
        <f t="shared" si="7"/>
        <v>13.439999999999998</v>
      </c>
      <c r="N83" s="40">
        <f t="shared" si="7"/>
        <v>-9.39</v>
      </c>
      <c r="O83" s="40">
        <f t="shared" si="7"/>
        <v>-4.0500000000000007</v>
      </c>
      <c r="P83" s="40">
        <f t="shared" si="7"/>
        <v>11.899999999999999</v>
      </c>
      <c r="Q83" s="40">
        <f t="shared" si="7"/>
        <v>9.3100000000000023</v>
      </c>
      <c r="R83" s="40">
        <f t="shared" si="7"/>
        <v>11.770000000000003</v>
      </c>
      <c r="S83" s="40">
        <f t="shared" si="7"/>
        <v>11.700000000000003</v>
      </c>
      <c r="T83" s="40">
        <f t="shared" si="7"/>
        <v>12.600000000000001</v>
      </c>
      <c r="U83" s="40">
        <f t="shared" si="7"/>
        <v>11.159999999999997</v>
      </c>
      <c r="V83" s="40">
        <f t="shared" si="7"/>
        <v>12.11</v>
      </c>
      <c r="W83" s="40">
        <f t="shared" si="7"/>
        <v>11.96</v>
      </c>
      <c r="X83" s="40">
        <f t="shared" si="7"/>
        <v>8.4399999999999977</v>
      </c>
      <c r="Y83" s="40">
        <f t="shared" si="7"/>
        <v>7.9099999999999966</v>
      </c>
      <c r="Z83" s="40">
        <f t="shared" si="7"/>
        <v>1.0599999999999987</v>
      </c>
      <c r="AA83" s="40">
        <f t="shared" si="7"/>
        <v>1.0000000000001563E-2</v>
      </c>
      <c r="AB83" s="41">
        <f t="shared" si="7"/>
        <v>12.380000000000003</v>
      </c>
    </row>
    <row r="84" spans="2:28" ht="17.25" thickTop="1" thickBot="1" x14ac:dyDescent="0.3">
      <c r="B84" s="42" t="str">
        <f t="shared" si="4"/>
        <v>11.11.2021</v>
      </c>
      <c r="C84" s="52">
        <f t="shared" si="5"/>
        <v>62.110000000000007</v>
      </c>
      <c r="D84" s="53">
        <f t="shared" si="6"/>
        <v>-80.31</v>
      </c>
      <c r="E84" s="58">
        <f t="shared" si="7"/>
        <v>5.7600000000000016</v>
      </c>
      <c r="F84" s="40">
        <f t="shared" si="7"/>
        <v>5.6000000000000014</v>
      </c>
      <c r="G84" s="40">
        <f t="shared" si="7"/>
        <v>-4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-3.0300000000000011</v>
      </c>
      <c r="L84" s="40">
        <f t="shared" si="7"/>
        <v>0.30000000000000071</v>
      </c>
      <c r="M84" s="40">
        <f t="shared" si="7"/>
        <v>1.0399999999999991</v>
      </c>
      <c r="N84" s="40">
        <f t="shared" si="7"/>
        <v>-9.0599999999999987</v>
      </c>
      <c r="O84" s="40">
        <f t="shared" si="7"/>
        <v>-10.029999999999999</v>
      </c>
      <c r="P84" s="40">
        <f t="shared" si="7"/>
        <v>-11.57</v>
      </c>
      <c r="Q84" s="40">
        <f t="shared" si="7"/>
        <v>-11.32</v>
      </c>
      <c r="R84" s="40">
        <f t="shared" si="7"/>
        <v>-10.75</v>
      </c>
      <c r="S84" s="40">
        <f t="shared" si="7"/>
        <v>10.700000000000003</v>
      </c>
      <c r="T84" s="40">
        <f t="shared" si="7"/>
        <v>-6.879999999999999</v>
      </c>
      <c r="U84" s="40">
        <f t="shared" si="7"/>
        <v>-4.09</v>
      </c>
      <c r="V84" s="40">
        <f t="shared" si="7"/>
        <v>7.7299999999999969</v>
      </c>
      <c r="W84" s="40">
        <f t="shared" si="7"/>
        <v>12.36</v>
      </c>
      <c r="X84" s="40">
        <f t="shared" si="7"/>
        <v>5.27</v>
      </c>
      <c r="Y84" s="40">
        <f t="shared" si="7"/>
        <v>13.350000000000001</v>
      </c>
      <c r="Z84" s="40">
        <f t="shared" si="7"/>
        <v>-4.7100000000000009</v>
      </c>
      <c r="AA84" s="40">
        <f t="shared" si="7"/>
        <v>-2.1099999999999994</v>
      </c>
      <c r="AB84" s="41">
        <f t="shared" si="7"/>
        <v>-2.7600000000000016</v>
      </c>
    </row>
    <row r="85" spans="2:28" ht="17.25" thickTop="1" thickBot="1" x14ac:dyDescent="0.3">
      <c r="B85" s="42" t="str">
        <f t="shared" si="4"/>
        <v>12.11.2021</v>
      </c>
      <c r="C85" s="52">
        <f t="shared" si="5"/>
        <v>73.889999999999986</v>
      </c>
      <c r="D85" s="53">
        <f t="shared" si="6"/>
        <v>-71.19</v>
      </c>
      <c r="E85" s="58">
        <f t="shared" si="7"/>
        <v>5.620000000000001</v>
      </c>
      <c r="F85" s="40">
        <f t="shared" si="7"/>
        <v>4.5300000000000011</v>
      </c>
      <c r="G85" s="40">
        <f t="shared" si="7"/>
        <v>-7.1700000000000017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-0.28999999999999915</v>
      </c>
      <c r="L85" s="40">
        <f t="shared" si="7"/>
        <v>8.18</v>
      </c>
      <c r="M85" s="40">
        <f t="shared" si="7"/>
        <v>-6.4499999999999993</v>
      </c>
      <c r="N85" s="40">
        <f t="shared" si="7"/>
        <v>0</v>
      </c>
      <c r="O85" s="40">
        <f t="shared" si="7"/>
        <v>-7.4200000000000017</v>
      </c>
      <c r="P85" s="40">
        <f t="shared" si="7"/>
        <v>-9.7399999999999984</v>
      </c>
      <c r="Q85" s="40">
        <f t="shared" si="7"/>
        <v>-10.86</v>
      </c>
      <c r="R85" s="40">
        <f t="shared" si="7"/>
        <v>-10.75</v>
      </c>
      <c r="S85" s="40">
        <f t="shared" si="7"/>
        <v>4.91</v>
      </c>
      <c r="T85" s="40">
        <f t="shared" ref="T85:AB85" si="8">T15+T50</f>
        <v>8.9699999999999989</v>
      </c>
      <c r="U85" s="40">
        <f t="shared" si="8"/>
        <v>6.68</v>
      </c>
      <c r="V85" s="40">
        <f t="shared" si="8"/>
        <v>11.14</v>
      </c>
      <c r="W85" s="40">
        <f t="shared" si="8"/>
        <v>5.4400000000000013</v>
      </c>
      <c r="X85" s="40">
        <f t="shared" si="8"/>
        <v>-8.32</v>
      </c>
      <c r="Y85" s="40">
        <f t="shared" si="8"/>
        <v>-10.19</v>
      </c>
      <c r="Z85" s="40">
        <f t="shared" si="8"/>
        <v>0.26999999999999957</v>
      </c>
      <c r="AA85" s="40">
        <f t="shared" si="8"/>
        <v>9.9200000000000017</v>
      </c>
      <c r="AB85" s="41">
        <f t="shared" si="8"/>
        <v>8.2299999999999969</v>
      </c>
    </row>
    <row r="86" spans="2:28" ht="17.25" thickTop="1" thickBot="1" x14ac:dyDescent="0.3">
      <c r="B86" s="42" t="str">
        <f t="shared" si="4"/>
        <v>13.11.2021</v>
      </c>
      <c r="C86" s="52">
        <f t="shared" si="5"/>
        <v>243.23000000000002</v>
      </c>
      <c r="D86" s="53">
        <f t="shared" si="6"/>
        <v>0</v>
      </c>
      <c r="E86" s="58">
        <f t="shared" ref="E86:AB96" si="9">E16+E51</f>
        <v>10.909999999999997</v>
      </c>
      <c r="F86" s="40">
        <f t="shared" si="9"/>
        <v>11.93</v>
      </c>
      <c r="G86" s="40">
        <f t="shared" si="9"/>
        <v>12.79</v>
      </c>
      <c r="H86" s="40">
        <f t="shared" si="9"/>
        <v>0</v>
      </c>
      <c r="I86" s="40">
        <f t="shared" si="9"/>
        <v>0</v>
      </c>
      <c r="J86" s="40">
        <f t="shared" si="9"/>
        <v>11.5</v>
      </c>
      <c r="K86" s="40">
        <f t="shared" si="9"/>
        <v>10.689999999999998</v>
      </c>
      <c r="L86" s="40">
        <f t="shared" si="9"/>
        <v>10.96</v>
      </c>
      <c r="M86" s="40">
        <f t="shared" si="9"/>
        <v>6.240000000000002</v>
      </c>
      <c r="N86" s="40">
        <f t="shared" si="9"/>
        <v>12.060000000000002</v>
      </c>
      <c r="O86" s="40">
        <f t="shared" si="9"/>
        <v>12.530000000000001</v>
      </c>
      <c r="P86" s="40">
        <f t="shared" si="9"/>
        <v>12.270000000000003</v>
      </c>
      <c r="Q86" s="40">
        <f t="shared" si="9"/>
        <v>8.4200000000000017</v>
      </c>
      <c r="R86" s="40">
        <f t="shared" si="9"/>
        <v>11.590000000000003</v>
      </c>
      <c r="S86" s="40">
        <f t="shared" si="9"/>
        <v>10.530000000000001</v>
      </c>
      <c r="T86" s="40">
        <f t="shared" si="9"/>
        <v>12.240000000000002</v>
      </c>
      <c r="U86" s="40">
        <f t="shared" si="9"/>
        <v>8.5399999999999991</v>
      </c>
      <c r="V86" s="40">
        <f t="shared" si="9"/>
        <v>12.29</v>
      </c>
      <c r="W86" s="40">
        <f t="shared" si="9"/>
        <v>12.32</v>
      </c>
      <c r="X86" s="40">
        <f t="shared" si="9"/>
        <v>12.25</v>
      </c>
      <c r="Y86" s="40">
        <f t="shared" si="9"/>
        <v>12.36</v>
      </c>
      <c r="Z86" s="40">
        <f t="shared" si="9"/>
        <v>10.210000000000001</v>
      </c>
      <c r="AA86" s="40">
        <f t="shared" si="9"/>
        <v>8.2899999999999991</v>
      </c>
      <c r="AB86" s="41">
        <f t="shared" si="9"/>
        <v>12.310000000000002</v>
      </c>
    </row>
    <row r="87" spans="2:28" ht="17.25" thickTop="1" thickBot="1" x14ac:dyDescent="0.3">
      <c r="B87" s="42" t="str">
        <f t="shared" si="4"/>
        <v>14.11.2021</v>
      </c>
      <c r="C87" s="52">
        <f t="shared" si="5"/>
        <v>263.66000000000003</v>
      </c>
      <c r="D87" s="53">
        <f t="shared" si="6"/>
        <v>0</v>
      </c>
      <c r="E87" s="39">
        <f t="shared" si="9"/>
        <v>12.770000000000003</v>
      </c>
      <c r="F87" s="40">
        <f t="shared" si="9"/>
        <v>12.780000000000001</v>
      </c>
      <c r="G87" s="40">
        <f t="shared" si="9"/>
        <v>13.340000000000003</v>
      </c>
      <c r="H87" s="40">
        <f t="shared" si="9"/>
        <v>0</v>
      </c>
      <c r="I87" s="40">
        <f t="shared" si="9"/>
        <v>0</v>
      </c>
      <c r="J87" s="40">
        <f t="shared" si="9"/>
        <v>9.36</v>
      </c>
      <c r="K87" s="40">
        <f t="shared" si="9"/>
        <v>3.3599999999999994</v>
      </c>
      <c r="L87" s="40">
        <f t="shared" si="9"/>
        <v>11.659999999999997</v>
      </c>
      <c r="M87" s="40">
        <f t="shared" si="9"/>
        <v>10.119999999999997</v>
      </c>
      <c r="N87" s="40">
        <f t="shared" si="9"/>
        <v>12.39</v>
      </c>
      <c r="O87" s="40">
        <f t="shared" si="9"/>
        <v>12.479999999999997</v>
      </c>
      <c r="P87" s="40">
        <f t="shared" si="9"/>
        <v>12.5</v>
      </c>
      <c r="Q87" s="40">
        <f t="shared" si="9"/>
        <v>12.399999999999999</v>
      </c>
      <c r="R87" s="40">
        <f t="shared" si="9"/>
        <v>12.68</v>
      </c>
      <c r="S87" s="40">
        <f t="shared" si="9"/>
        <v>12.79</v>
      </c>
      <c r="T87" s="40">
        <f t="shared" si="9"/>
        <v>13.009999999999998</v>
      </c>
      <c r="U87" s="40">
        <f t="shared" si="9"/>
        <v>12.68</v>
      </c>
      <c r="V87" s="40">
        <f t="shared" si="9"/>
        <v>12.810000000000002</v>
      </c>
      <c r="W87" s="40">
        <f t="shared" si="9"/>
        <v>12.729999999999997</v>
      </c>
      <c r="X87" s="40">
        <f t="shared" si="9"/>
        <v>12.61</v>
      </c>
      <c r="Y87" s="40">
        <f t="shared" si="9"/>
        <v>12.899999999999999</v>
      </c>
      <c r="Z87" s="40">
        <f t="shared" si="9"/>
        <v>12.700000000000003</v>
      </c>
      <c r="AA87" s="40">
        <f t="shared" si="9"/>
        <v>12.920000000000002</v>
      </c>
      <c r="AB87" s="41">
        <f t="shared" si="9"/>
        <v>12.670000000000002</v>
      </c>
    </row>
    <row r="88" spans="2:28" ht="17.25" thickTop="1" thickBot="1" x14ac:dyDescent="0.3">
      <c r="B88" s="42" t="str">
        <f t="shared" si="4"/>
        <v>15.11.2021</v>
      </c>
      <c r="C88" s="52">
        <f t="shared" si="5"/>
        <v>276.98000000000008</v>
      </c>
      <c r="D88" s="53">
        <f t="shared" si="6"/>
        <v>0</v>
      </c>
      <c r="E88" s="58">
        <f t="shared" si="9"/>
        <v>12.520000000000003</v>
      </c>
      <c r="F88" s="40">
        <f t="shared" si="9"/>
        <v>12.560000000000002</v>
      </c>
      <c r="G88" s="40">
        <f t="shared" si="9"/>
        <v>12.689999999999998</v>
      </c>
      <c r="H88" s="40">
        <f t="shared" si="9"/>
        <v>11.590000000000003</v>
      </c>
      <c r="I88" s="40">
        <f t="shared" si="9"/>
        <v>3.6799999999999997</v>
      </c>
      <c r="J88" s="40">
        <f t="shared" si="9"/>
        <v>10.729999999999997</v>
      </c>
      <c r="K88" s="40">
        <f t="shared" si="9"/>
        <v>9.9600000000000009</v>
      </c>
      <c r="L88" s="40">
        <f t="shared" si="9"/>
        <v>9.7700000000000031</v>
      </c>
      <c r="M88" s="40">
        <f t="shared" si="9"/>
        <v>6.240000000000002</v>
      </c>
      <c r="N88" s="40">
        <f t="shared" si="9"/>
        <v>12.299999999999997</v>
      </c>
      <c r="O88" s="40">
        <f t="shared" si="9"/>
        <v>12.240000000000002</v>
      </c>
      <c r="P88" s="40">
        <f t="shared" si="9"/>
        <v>12.61</v>
      </c>
      <c r="Q88" s="40">
        <f t="shared" si="9"/>
        <v>12.590000000000003</v>
      </c>
      <c r="R88" s="40">
        <f t="shared" si="9"/>
        <v>12.64</v>
      </c>
      <c r="S88" s="40">
        <f t="shared" si="9"/>
        <v>12.799999999999997</v>
      </c>
      <c r="T88" s="40">
        <f t="shared" si="9"/>
        <v>12.61</v>
      </c>
      <c r="U88" s="40">
        <f t="shared" si="9"/>
        <v>12.630000000000003</v>
      </c>
      <c r="V88" s="40">
        <f t="shared" si="9"/>
        <v>12.39</v>
      </c>
      <c r="W88" s="40">
        <f t="shared" si="9"/>
        <v>12.36</v>
      </c>
      <c r="X88" s="40">
        <f t="shared" si="9"/>
        <v>12.469999999999999</v>
      </c>
      <c r="Y88" s="40">
        <f t="shared" si="9"/>
        <v>12.310000000000002</v>
      </c>
      <c r="Z88" s="40">
        <f t="shared" si="9"/>
        <v>12.329999999999998</v>
      </c>
      <c r="AA88" s="40">
        <f t="shared" si="9"/>
        <v>12.600000000000001</v>
      </c>
      <c r="AB88" s="41">
        <f t="shared" si="9"/>
        <v>12.36</v>
      </c>
    </row>
    <row r="89" spans="2:28" ht="17.25" thickTop="1" thickBot="1" x14ac:dyDescent="0.3">
      <c r="B89" s="42" t="str">
        <f t="shared" si="4"/>
        <v>16.11.2021</v>
      </c>
      <c r="C89" s="52">
        <f t="shared" si="5"/>
        <v>265.39</v>
      </c>
      <c r="D89" s="53">
        <f t="shared" si="6"/>
        <v>-9.59</v>
      </c>
      <c r="E89" s="58">
        <f t="shared" si="9"/>
        <v>12.57</v>
      </c>
      <c r="F89" s="40">
        <f t="shared" si="9"/>
        <v>12.670000000000002</v>
      </c>
      <c r="G89" s="40">
        <f t="shared" si="9"/>
        <v>9.9200000000000017</v>
      </c>
      <c r="H89" s="40">
        <f t="shared" si="9"/>
        <v>-9.59</v>
      </c>
      <c r="I89" s="40">
        <f t="shared" si="9"/>
        <v>2.8599999999999994</v>
      </c>
      <c r="J89" s="40">
        <f t="shared" si="9"/>
        <v>6.3699999999999974</v>
      </c>
      <c r="K89" s="40">
        <f t="shared" si="9"/>
        <v>6.490000000000002</v>
      </c>
      <c r="L89" s="40">
        <f t="shared" si="9"/>
        <v>12.719999999999999</v>
      </c>
      <c r="M89" s="40">
        <f t="shared" si="9"/>
        <v>11.909999999999997</v>
      </c>
      <c r="N89" s="40">
        <f t="shared" si="9"/>
        <v>12.329999999999998</v>
      </c>
      <c r="O89" s="40">
        <f t="shared" si="9"/>
        <v>12.479999999999997</v>
      </c>
      <c r="P89" s="40">
        <f t="shared" si="9"/>
        <v>12.64</v>
      </c>
      <c r="Q89" s="40">
        <f t="shared" si="9"/>
        <v>13.729999999999997</v>
      </c>
      <c r="R89" s="40">
        <f t="shared" si="9"/>
        <v>13.780000000000001</v>
      </c>
      <c r="S89" s="40">
        <f t="shared" si="9"/>
        <v>12.869999999999997</v>
      </c>
      <c r="T89" s="40">
        <f t="shared" si="9"/>
        <v>12.630000000000003</v>
      </c>
      <c r="U89" s="40">
        <f t="shared" si="9"/>
        <v>12.579999999999998</v>
      </c>
      <c r="V89" s="40">
        <f t="shared" si="9"/>
        <v>12.329999999999998</v>
      </c>
      <c r="W89" s="40">
        <f t="shared" si="9"/>
        <v>12.32</v>
      </c>
      <c r="X89" s="40">
        <f t="shared" si="9"/>
        <v>12.409999999999997</v>
      </c>
      <c r="Y89" s="40">
        <f t="shared" si="9"/>
        <v>12.490000000000002</v>
      </c>
      <c r="Z89" s="40">
        <f t="shared" si="9"/>
        <v>12.369999999999997</v>
      </c>
      <c r="AA89" s="40">
        <f t="shared" si="9"/>
        <v>12.46</v>
      </c>
      <c r="AB89" s="41">
        <f t="shared" si="9"/>
        <v>12.46</v>
      </c>
    </row>
    <row r="90" spans="2:28" ht="17.25" thickTop="1" thickBot="1" x14ac:dyDescent="0.3">
      <c r="B90" s="42" t="str">
        <f t="shared" si="4"/>
        <v>17.11.2021</v>
      </c>
      <c r="C90" s="52">
        <f t="shared" si="5"/>
        <v>93.22</v>
      </c>
      <c r="D90" s="53">
        <f t="shared" si="6"/>
        <v>-16.009999999999998</v>
      </c>
      <c r="E90" s="58">
        <f t="shared" si="9"/>
        <v>12.880000000000003</v>
      </c>
      <c r="F90" s="40">
        <f t="shared" si="9"/>
        <v>12.71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-0.19999999999999929</v>
      </c>
      <c r="P90" s="40">
        <f t="shared" si="9"/>
        <v>11.71</v>
      </c>
      <c r="Q90" s="40">
        <f t="shared" si="9"/>
        <v>11.75</v>
      </c>
      <c r="R90" s="40">
        <f t="shared" si="9"/>
        <v>11.89</v>
      </c>
      <c r="S90" s="40">
        <f t="shared" si="9"/>
        <v>1.7100000000000009</v>
      </c>
      <c r="T90" s="40">
        <f t="shared" si="9"/>
        <v>0</v>
      </c>
      <c r="U90" s="40">
        <f t="shared" si="9"/>
        <v>0</v>
      </c>
      <c r="V90" s="40">
        <f t="shared" si="9"/>
        <v>8.0300000000000011</v>
      </c>
      <c r="W90" s="40">
        <f t="shared" si="9"/>
        <v>8.11</v>
      </c>
      <c r="X90" s="40">
        <f t="shared" si="9"/>
        <v>-10.79</v>
      </c>
      <c r="Y90" s="40">
        <f t="shared" si="9"/>
        <v>-5.0199999999999996</v>
      </c>
      <c r="Z90" s="40">
        <f t="shared" si="9"/>
        <v>7.93</v>
      </c>
      <c r="AA90" s="40">
        <f t="shared" si="9"/>
        <v>4.4400000000000013</v>
      </c>
      <c r="AB90" s="41">
        <f t="shared" si="9"/>
        <v>2.0599999999999987</v>
      </c>
    </row>
    <row r="91" spans="2:28" ht="17.25" thickTop="1" thickBot="1" x14ac:dyDescent="0.3">
      <c r="B91" s="42" t="str">
        <f t="shared" si="4"/>
        <v>18.11.2021</v>
      </c>
      <c r="C91" s="52">
        <f t="shared" si="5"/>
        <v>15.810000000000002</v>
      </c>
      <c r="D91" s="53">
        <f t="shared" si="6"/>
        <v>-17.049999999999997</v>
      </c>
      <c r="E91" s="58">
        <f t="shared" si="9"/>
        <v>7.7700000000000031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0</v>
      </c>
      <c r="N91" s="40">
        <f t="shared" si="9"/>
        <v>0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0</v>
      </c>
      <c r="T91" s="40">
        <f t="shared" si="9"/>
        <v>-2.120000000000001</v>
      </c>
      <c r="U91" s="40">
        <f t="shared" si="9"/>
        <v>-11.62</v>
      </c>
      <c r="V91" s="40">
        <f t="shared" si="9"/>
        <v>6.6499999999999986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0</v>
      </c>
      <c r="AA91" s="40">
        <f t="shared" si="9"/>
        <v>1.3900000000000006</v>
      </c>
      <c r="AB91" s="41">
        <f t="shared" si="9"/>
        <v>-3.3099999999999987</v>
      </c>
    </row>
    <row r="92" spans="2:28" ht="17.25" thickTop="1" thickBot="1" x14ac:dyDescent="0.3">
      <c r="B92" s="42" t="str">
        <f t="shared" si="4"/>
        <v>19.11.2021</v>
      </c>
      <c r="C92" s="52">
        <f t="shared" si="5"/>
        <v>94.629999999999967</v>
      </c>
      <c r="D92" s="53">
        <f t="shared" si="6"/>
        <v>-40.82</v>
      </c>
      <c r="E92" s="58">
        <f t="shared" si="9"/>
        <v>6.509999999999998</v>
      </c>
      <c r="F92" s="40">
        <f t="shared" si="9"/>
        <v>0.5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-9.2899999999999991</v>
      </c>
      <c r="L92" s="40">
        <f t="shared" si="9"/>
        <v>7.509999999999998</v>
      </c>
      <c r="M92" s="40">
        <f t="shared" si="9"/>
        <v>0</v>
      </c>
      <c r="N92" s="40">
        <f t="shared" si="9"/>
        <v>0</v>
      </c>
      <c r="O92" s="40">
        <f t="shared" si="9"/>
        <v>9.68</v>
      </c>
      <c r="P92" s="40">
        <f t="shared" si="9"/>
        <v>12.280000000000001</v>
      </c>
      <c r="Q92" s="40">
        <f t="shared" si="9"/>
        <v>12.259999999999998</v>
      </c>
      <c r="R92" s="40">
        <f t="shared" si="9"/>
        <v>11.090000000000003</v>
      </c>
      <c r="S92" s="40">
        <f t="shared" si="9"/>
        <v>11.659999999999997</v>
      </c>
      <c r="T92" s="40">
        <f t="shared" si="9"/>
        <v>10.18</v>
      </c>
      <c r="U92" s="40">
        <f t="shared" si="9"/>
        <v>-5.9600000000000009</v>
      </c>
      <c r="V92" s="40">
        <f t="shared" si="9"/>
        <v>2.5399999999999991</v>
      </c>
      <c r="W92" s="40">
        <f t="shared" si="9"/>
        <v>9.7299999999999969</v>
      </c>
      <c r="X92" s="40">
        <f t="shared" si="9"/>
        <v>-3.3900000000000006</v>
      </c>
      <c r="Y92" s="40">
        <f t="shared" si="9"/>
        <v>-4.7300000000000004</v>
      </c>
      <c r="Z92" s="40">
        <f t="shared" si="9"/>
        <v>-6.7899999999999991</v>
      </c>
      <c r="AA92" s="40">
        <f t="shared" si="9"/>
        <v>-10.66</v>
      </c>
      <c r="AB92" s="41">
        <f t="shared" si="9"/>
        <v>0.69000000000000128</v>
      </c>
    </row>
    <row r="93" spans="2:28" ht="17.25" thickTop="1" thickBot="1" x14ac:dyDescent="0.3">
      <c r="B93" s="42" t="str">
        <f t="shared" si="4"/>
        <v>20.11.2021</v>
      </c>
      <c r="C93" s="52">
        <f t="shared" si="5"/>
        <v>36.03</v>
      </c>
      <c r="D93" s="53">
        <f t="shared" si="6"/>
        <v>-79.510000000000005</v>
      </c>
      <c r="E93" s="58">
        <f t="shared" si="9"/>
        <v>10.93</v>
      </c>
      <c r="F93" s="40">
        <f t="shared" si="9"/>
        <v>5.3099999999999987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-6.6700000000000017</v>
      </c>
      <c r="O93" s="40">
        <f t="shared" si="9"/>
        <v>2.1000000000000014</v>
      </c>
      <c r="P93" s="40">
        <f t="shared" si="9"/>
        <v>9.6199999999999974</v>
      </c>
      <c r="Q93" s="40">
        <f t="shared" si="9"/>
        <v>-4.91</v>
      </c>
      <c r="R93" s="40">
        <f t="shared" si="9"/>
        <v>4.129999999999999</v>
      </c>
      <c r="S93" s="40">
        <f t="shared" si="9"/>
        <v>-8.09</v>
      </c>
      <c r="T93" s="40">
        <f t="shared" si="9"/>
        <v>-4.4499999999999993</v>
      </c>
      <c r="U93" s="40">
        <f t="shared" si="9"/>
        <v>-5.52</v>
      </c>
      <c r="V93" s="40">
        <f t="shared" si="9"/>
        <v>-10.48</v>
      </c>
      <c r="W93" s="40">
        <f t="shared" si="9"/>
        <v>-6.8500000000000014</v>
      </c>
      <c r="X93" s="40">
        <f t="shared" si="9"/>
        <v>-10.45</v>
      </c>
      <c r="Y93" s="40">
        <f t="shared" si="9"/>
        <v>-9.4499999999999993</v>
      </c>
      <c r="Z93" s="40">
        <f t="shared" si="9"/>
        <v>-8.0300000000000011</v>
      </c>
      <c r="AA93" s="40">
        <f t="shared" si="9"/>
        <v>-4.6099999999999994</v>
      </c>
      <c r="AB93" s="41">
        <f t="shared" si="9"/>
        <v>3.9400000000000013</v>
      </c>
    </row>
    <row r="94" spans="2:28" ht="17.25" thickTop="1" thickBot="1" x14ac:dyDescent="0.3">
      <c r="B94" s="42" t="str">
        <f t="shared" si="4"/>
        <v>21.11.2021</v>
      </c>
      <c r="C94" s="52">
        <f t="shared" si="5"/>
        <v>43.73</v>
      </c>
      <c r="D94" s="53">
        <f t="shared" si="6"/>
        <v>-112.13999999999999</v>
      </c>
      <c r="E94" s="58">
        <f t="shared" si="9"/>
        <v>-1.879999999999999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-10.6</v>
      </c>
      <c r="M94" s="40">
        <f t="shared" si="9"/>
        <v>-12.02</v>
      </c>
      <c r="N94" s="40">
        <f t="shared" si="9"/>
        <v>-12.01</v>
      </c>
      <c r="O94" s="40">
        <f t="shared" si="9"/>
        <v>-11.7</v>
      </c>
      <c r="P94" s="40">
        <f t="shared" si="9"/>
        <v>-8.4600000000000009</v>
      </c>
      <c r="Q94" s="40">
        <f t="shared" si="9"/>
        <v>-11.01</v>
      </c>
      <c r="R94" s="40">
        <f t="shared" si="9"/>
        <v>-11.79</v>
      </c>
      <c r="S94" s="40">
        <f t="shared" si="9"/>
        <v>-11.87</v>
      </c>
      <c r="T94" s="40">
        <f t="shared" si="9"/>
        <v>-11.89</v>
      </c>
      <c r="U94" s="40">
        <f t="shared" si="9"/>
        <v>-5.18</v>
      </c>
      <c r="V94" s="40">
        <f t="shared" si="9"/>
        <v>6.2800000000000011</v>
      </c>
      <c r="W94" s="40">
        <f t="shared" si="9"/>
        <v>10.93</v>
      </c>
      <c r="X94" s="40">
        <f t="shared" si="9"/>
        <v>8.3299999999999983</v>
      </c>
      <c r="Y94" s="40">
        <f t="shared" si="9"/>
        <v>7.8999999999999986</v>
      </c>
      <c r="Z94" s="40">
        <f t="shared" si="9"/>
        <v>10.29</v>
      </c>
      <c r="AA94" s="40">
        <f t="shared" si="9"/>
        <v>-1.129999999999999</v>
      </c>
      <c r="AB94" s="41">
        <f t="shared" si="9"/>
        <v>-2.6000000000000014</v>
      </c>
    </row>
    <row r="95" spans="2:28" ht="17.25" thickTop="1" thickBot="1" x14ac:dyDescent="0.3">
      <c r="B95" s="42" t="str">
        <f t="shared" si="4"/>
        <v>22.11.2021</v>
      </c>
      <c r="C95" s="52">
        <f t="shared" si="5"/>
        <v>83.550000000000011</v>
      </c>
      <c r="D95" s="53">
        <f t="shared" si="6"/>
        <v>-4.8999999999999986</v>
      </c>
      <c r="E95" s="58">
        <f t="shared" si="9"/>
        <v>4.25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0</v>
      </c>
      <c r="P95" s="40">
        <f t="shared" si="9"/>
        <v>0</v>
      </c>
      <c r="Q95" s="40">
        <f t="shared" si="9"/>
        <v>0</v>
      </c>
      <c r="R95" s="40">
        <f t="shared" si="9"/>
        <v>0</v>
      </c>
      <c r="S95" s="40">
        <f t="shared" si="9"/>
        <v>9.8500000000000014</v>
      </c>
      <c r="T95" s="40">
        <f t="shared" si="9"/>
        <v>11.420000000000002</v>
      </c>
      <c r="U95" s="40">
        <f t="shared" si="9"/>
        <v>11.64</v>
      </c>
      <c r="V95" s="40">
        <f t="shared" si="9"/>
        <v>11.54</v>
      </c>
      <c r="W95" s="40">
        <f t="shared" si="9"/>
        <v>-4.8999999999999986</v>
      </c>
      <c r="X95" s="40">
        <f t="shared" si="9"/>
        <v>5.32</v>
      </c>
      <c r="Y95" s="40">
        <f t="shared" si="9"/>
        <v>2.3500000000000014</v>
      </c>
      <c r="Z95" s="40">
        <f t="shared" si="9"/>
        <v>7.5399999999999991</v>
      </c>
      <c r="AA95" s="40">
        <f t="shared" si="9"/>
        <v>7.8800000000000026</v>
      </c>
      <c r="AB95" s="41">
        <f t="shared" si="9"/>
        <v>11.759999999999998</v>
      </c>
    </row>
    <row r="96" spans="2:28" ht="17.25" thickTop="1" thickBot="1" x14ac:dyDescent="0.3">
      <c r="B96" s="42" t="str">
        <f t="shared" si="4"/>
        <v>23.11.2021</v>
      </c>
      <c r="C96" s="52">
        <f t="shared" si="5"/>
        <v>56.930000000000007</v>
      </c>
      <c r="D96" s="53">
        <f t="shared" si="6"/>
        <v>-21.139999999999997</v>
      </c>
      <c r="E96" s="58">
        <f t="shared" si="9"/>
        <v>10.560000000000002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0</v>
      </c>
      <c r="O96" s="40">
        <f t="shared" si="9"/>
        <v>0</v>
      </c>
      <c r="P96" s="40">
        <f t="shared" si="9"/>
        <v>0</v>
      </c>
      <c r="Q96" s="40">
        <f t="shared" si="9"/>
        <v>0</v>
      </c>
      <c r="R96" s="40">
        <f t="shared" si="9"/>
        <v>0</v>
      </c>
      <c r="S96" s="40">
        <f t="shared" si="9"/>
        <v>9.3100000000000023</v>
      </c>
      <c r="T96" s="40">
        <f t="shared" ref="T96:AB96" si="10">T26+T61</f>
        <v>11.219999999999999</v>
      </c>
      <c r="U96" s="40">
        <f t="shared" si="10"/>
        <v>11.21</v>
      </c>
      <c r="V96" s="40">
        <f t="shared" si="10"/>
        <v>0.42999999999999972</v>
      </c>
      <c r="W96" s="40">
        <f t="shared" si="10"/>
        <v>4.4499999999999993</v>
      </c>
      <c r="X96" s="40">
        <f t="shared" si="10"/>
        <v>-9.6499999999999986</v>
      </c>
      <c r="Y96" s="40">
        <f t="shared" si="10"/>
        <v>-6.34</v>
      </c>
      <c r="Z96" s="40">
        <f t="shared" si="10"/>
        <v>-5.1499999999999986</v>
      </c>
      <c r="AA96" s="40">
        <f t="shared" si="10"/>
        <v>1.0799999999999983</v>
      </c>
      <c r="AB96" s="41">
        <f t="shared" si="10"/>
        <v>8.6700000000000017</v>
      </c>
    </row>
    <row r="97" spans="2:28" ht="17.25" thickTop="1" thickBot="1" x14ac:dyDescent="0.3">
      <c r="B97" s="42" t="str">
        <f t="shared" si="4"/>
        <v>24.11.2021</v>
      </c>
      <c r="C97" s="52">
        <f t="shared" si="5"/>
        <v>69.519999999999982</v>
      </c>
      <c r="D97" s="53">
        <f t="shared" si="6"/>
        <v>-16.230000000000004</v>
      </c>
      <c r="E97" s="58">
        <f t="shared" ref="E97:AB104" si="11">E27+E62</f>
        <v>10.219999999999999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0</v>
      </c>
      <c r="P97" s="40">
        <f t="shared" si="11"/>
        <v>0</v>
      </c>
      <c r="Q97" s="40">
        <f t="shared" si="11"/>
        <v>0</v>
      </c>
      <c r="R97" s="40">
        <f t="shared" si="11"/>
        <v>0</v>
      </c>
      <c r="S97" s="40">
        <f t="shared" si="11"/>
        <v>11.619999999999997</v>
      </c>
      <c r="T97" s="40">
        <f t="shared" si="11"/>
        <v>12.270000000000003</v>
      </c>
      <c r="U97" s="40">
        <f t="shared" si="11"/>
        <v>9.07</v>
      </c>
      <c r="V97" s="40">
        <f t="shared" si="11"/>
        <v>3.1999999999999993</v>
      </c>
      <c r="W97" s="40">
        <f t="shared" si="11"/>
        <v>11</v>
      </c>
      <c r="X97" s="40">
        <f t="shared" si="11"/>
        <v>0.62999999999999901</v>
      </c>
      <c r="Y97" s="40">
        <f t="shared" si="11"/>
        <v>-10.72</v>
      </c>
      <c r="Z97" s="40">
        <f t="shared" si="11"/>
        <v>-5.5100000000000016</v>
      </c>
      <c r="AA97" s="40">
        <f t="shared" si="11"/>
        <v>3.25</v>
      </c>
      <c r="AB97" s="41">
        <f t="shared" si="11"/>
        <v>8.259999999999998</v>
      </c>
    </row>
    <row r="98" spans="2:28" ht="17.25" thickTop="1" thickBot="1" x14ac:dyDescent="0.3">
      <c r="B98" s="42" t="str">
        <f t="shared" si="4"/>
        <v>25.11.2021</v>
      </c>
      <c r="C98" s="52">
        <f t="shared" si="5"/>
        <v>31.220000000000006</v>
      </c>
      <c r="D98" s="53">
        <f t="shared" si="6"/>
        <v>-51.790000000000006</v>
      </c>
      <c r="E98" s="58">
        <f t="shared" si="11"/>
        <v>8.39</v>
      </c>
      <c r="F98" s="40">
        <f t="shared" si="11"/>
        <v>-0.12000000000000099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-11.41</v>
      </c>
      <c r="L98" s="40">
        <f t="shared" si="11"/>
        <v>-8.36</v>
      </c>
      <c r="M98" s="40">
        <f t="shared" si="11"/>
        <v>0</v>
      </c>
      <c r="N98" s="40">
        <f t="shared" si="11"/>
        <v>0</v>
      </c>
      <c r="O98" s="40">
        <f t="shared" si="11"/>
        <v>0</v>
      </c>
      <c r="P98" s="40">
        <f t="shared" si="11"/>
        <v>0</v>
      </c>
      <c r="Q98" s="40">
        <f t="shared" si="11"/>
        <v>0</v>
      </c>
      <c r="R98" s="40">
        <f t="shared" si="11"/>
        <v>0</v>
      </c>
      <c r="S98" s="40">
        <f t="shared" si="11"/>
        <v>2.1900000000000013</v>
      </c>
      <c r="T98" s="40">
        <f t="shared" si="11"/>
        <v>3.59</v>
      </c>
      <c r="U98" s="40">
        <f t="shared" si="11"/>
        <v>-0.12000000000000099</v>
      </c>
      <c r="V98" s="40">
        <f t="shared" si="11"/>
        <v>-11.45</v>
      </c>
      <c r="W98" s="40">
        <f t="shared" si="11"/>
        <v>-11.16</v>
      </c>
      <c r="X98" s="40">
        <f t="shared" si="11"/>
        <v>5.6999999999999993</v>
      </c>
      <c r="Y98" s="40">
        <f t="shared" si="11"/>
        <v>2.0100000000000016</v>
      </c>
      <c r="Z98" s="40">
        <f t="shared" si="11"/>
        <v>-0.10000000000000142</v>
      </c>
      <c r="AA98" s="40">
        <f t="shared" si="11"/>
        <v>-9.07</v>
      </c>
      <c r="AB98" s="41">
        <f t="shared" si="11"/>
        <v>9.3400000000000034</v>
      </c>
    </row>
    <row r="99" spans="2:28" ht="17.25" thickTop="1" thickBot="1" x14ac:dyDescent="0.3">
      <c r="B99" s="42" t="str">
        <f t="shared" si="4"/>
        <v>26.11.2021</v>
      </c>
      <c r="C99" s="52">
        <f t="shared" si="5"/>
        <v>29.869999999999994</v>
      </c>
      <c r="D99" s="53">
        <f t="shared" si="6"/>
        <v>-51.11999999999999</v>
      </c>
      <c r="E99" s="58">
        <f t="shared" si="11"/>
        <v>5.7899999999999991</v>
      </c>
      <c r="F99" s="40">
        <f t="shared" si="11"/>
        <v>4.6999999999999993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5.1000000000000014</v>
      </c>
      <c r="L99" s="40">
        <f t="shared" si="11"/>
        <v>4.8299999999999983</v>
      </c>
      <c r="M99" s="40">
        <f t="shared" si="11"/>
        <v>0</v>
      </c>
      <c r="N99" s="40">
        <f t="shared" si="11"/>
        <v>0</v>
      </c>
      <c r="O99" s="40">
        <f t="shared" si="11"/>
        <v>0</v>
      </c>
      <c r="P99" s="40">
        <f t="shared" si="11"/>
        <v>0</v>
      </c>
      <c r="Q99" s="40">
        <f t="shared" si="11"/>
        <v>0</v>
      </c>
      <c r="R99" s="40">
        <f t="shared" si="11"/>
        <v>0</v>
      </c>
      <c r="S99" s="40">
        <f t="shared" si="11"/>
        <v>7.9799999999999969</v>
      </c>
      <c r="T99" s="40">
        <f t="shared" si="11"/>
        <v>1.4699999999999989</v>
      </c>
      <c r="U99" s="40">
        <f t="shared" si="11"/>
        <v>-6.3299999999999983</v>
      </c>
      <c r="V99" s="40">
        <f t="shared" si="11"/>
        <v>-7.879999999999999</v>
      </c>
      <c r="W99" s="40">
        <f t="shared" si="11"/>
        <v>-7.3999999999999986</v>
      </c>
      <c r="X99" s="40">
        <f t="shared" si="11"/>
        <v>-4.9800000000000004</v>
      </c>
      <c r="Y99" s="40">
        <f t="shared" si="11"/>
        <v>-7.1000000000000014</v>
      </c>
      <c r="Z99" s="40">
        <f t="shared" si="11"/>
        <v>-10.37</v>
      </c>
      <c r="AA99" s="40">
        <f t="shared" si="11"/>
        <v>-5.9499999999999993</v>
      </c>
      <c r="AB99" s="41">
        <f t="shared" si="11"/>
        <v>-1.1099999999999994</v>
      </c>
    </row>
    <row r="100" spans="2:28" ht="17.25" thickTop="1" thickBot="1" x14ac:dyDescent="0.3">
      <c r="B100" s="42" t="str">
        <f t="shared" si="4"/>
        <v>27.11.2021</v>
      </c>
      <c r="C100" s="52">
        <f t="shared" si="5"/>
        <v>16.52</v>
      </c>
      <c r="D100" s="53">
        <f t="shared" si="6"/>
        <v>-88.109999999999985</v>
      </c>
      <c r="E100" s="58">
        <f t="shared" si="11"/>
        <v>2.34</v>
      </c>
      <c r="F100" s="40">
        <f t="shared" si="11"/>
        <v>4.3900000000000006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0</v>
      </c>
      <c r="N100" s="40">
        <f t="shared" si="11"/>
        <v>0</v>
      </c>
      <c r="O100" s="40">
        <f t="shared" si="11"/>
        <v>-10.79</v>
      </c>
      <c r="P100" s="40">
        <f t="shared" si="11"/>
        <v>-11.37</v>
      </c>
      <c r="Q100" s="40">
        <f t="shared" si="11"/>
        <v>0</v>
      </c>
      <c r="R100" s="40">
        <f t="shared" si="11"/>
        <v>0</v>
      </c>
      <c r="S100" s="40">
        <f t="shared" si="11"/>
        <v>-0.12000000000000099</v>
      </c>
      <c r="T100" s="40">
        <f t="shared" si="11"/>
        <v>6.2899999999999991</v>
      </c>
      <c r="U100" s="40">
        <f t="shared" si="11"/>
        <v>-11.57</v>
      </c>
      <c r="V100" s="40">
        <f t="shared" si="11"/>
        <v>-11.1</v>
      </c>
      <c r="W100" s="40">
        <f t="shared" si="11"/>
        <v>-11.72</v>
      </c>
      <c r="X100" s="40">
        <f t="shared" si="11"/>
        <v>-0.19999999999999929</v>
      </c>
      <c r="Y100" s="40">
        <f t="shared" si="11"/>
        <v>-10.1</v>
      </c>
      <c r="Z100" s="40">
        <f t="shared" si="11"/>
        <v>-10</v>
      </c>
      <c r="AA100" s="40">
        <f t="shared" si="11"/>
        <v>-11.14</v>
      </c>
      <c r="AB100" s="41">
        <f t="shared" si="11"/>
        <v>3.5</v>
      </c>
    </row>
    <row r="101" spans="2:28" ht="17.25" thickTop="1" thickBot="1" x14ac:dyDescent="0.3">
      <c r="B101" s="42" t="str">
        <f t="shared" si="4"/>
        <v>28.11.2021</v>
      </c>
      <c r="C101" s="52">
        <f t="shared" si="5"/>
        <v>55.49</v>
      </c>
      <c r="D101" s="53">
        <f t="shared" si="6"/>
        <v>-114.99</v>
      </c>
      <c r="E101" s="58">
        <f t="shared" si="11"/>
        <v>4.3900000000000006</v>
      </c>
      <c r="F101" s="40">
        <f t="shared" si="11"/>
        <v>-0.35999999999999943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-12.11</v>
      </c>
      <c r="M101" s="40">
        <f t="shared" si="11"/>
        <v>-12.26</v>
      </c>
      <c r="N101" s="40">
        <f t="shared" si="11"/>
        <v>-12.24</v>
      </c>
      <c r="O101" s="40">
        <f t="shared" si="11"/>
        <v>1.4600000000000009</v>
      </c>
      <c r="P101" s="40">
        <f t="shared" si="11"/>
        <v>-2.5599999999999987</v>
      </c>
      <c r="Q101" s="40">
        <f t="shared" si="11"/>
        <v>11.07</v>
      </c>
      <c r="R101" s="40">
        <f t="shared" si="11"/>
        <v>12.46</v>
      </c>
      <c r="S101" s="40">
        <f t="shared" si="11"/>
        <v>13.079999999999998</v>
      </c>
      <c r="T101" s="40">
        <f t="shared" si="11"/>
        <v>13.030000000000001</v>
      </c>
      <c r="U101" s="40">
        <f t="shared" si="11"/>
        <v>-3.16</v>
      </c>
      <c r="V101" s="40">
        <f t="shared" si="11"/>
        <v>-11.46</v>
      </c>
      <c r="W101" s="40">
        <f t="shared" si="11"/>
        <v>-8.98</v>
      </c>
      <c r="X101" s="40">
        <f t="shared" si="11"/>
        <v>-10.73</v>
      </c>
      <c r="Y101" s="40">
        <f t="shared" si="11"/>
        <v>-10.95</v>
      </c>
      <c r="Z101" s="40">
        <f t="shared" si="11"/>
        <v>-9.75</v>
      </c>
      <c r="AA101" s="40">
        <f t="shared" si="11"/>
        <v>-10.66</v>
      </c>
      <c r="AB101" s="41">
        <f t="shared" si="11"/>
        <v>-9.77</v>
      </c>
    </row>
    <row r="102" spans="2:28" ht="17.25" thickTop="1" thickBot="1" x14ac:dyDescent="0.3">
      <c r="B102" s="42" t="str">
        <f>B67</f>
        <v>29.11.2021</v>
      </c>
      <c r="C102" s="52">
        <f t="shared" si="5"/>
        <v>1.9899999999999984</v>
      </c>
      <c r="D102" s="53">
        <f t="shared" si="6"/>
        <v>-120.56999999999998</v>
      </c>
      <c r="E102" s="58">
        <f t="shared" si="11"/>
        <v>1.9899999999999984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-7.7800000000000011</v>
      </c>
      <c r="L102" s="40">
        <f t="shared" si="11"/>
        <v>-10.79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0</v>
      </c>
      <c r="S102" s="40">
        <f t="shared" si="11"/>
        <v>-10.050000000000001</v>
      </c>
      <c r="T102" s="40">
        <f t="shared" si="11"/>
        <v>-10.57</v>
      </c>
      <c r="U102" s="40">
        <f t="shared" si="11"/>
        <v>-10.85</v>
      </c>
      <c r="V102" s="40">
        <f t="shared" si="11"/>
        <v>-10.23</v>
      </c>
      <c r="W102" s="40">
        <f t="shared" si="11"/>
        <v>-10.85</v>
      </c>
      <c r="X102" s="40">
        <f t="shared" si="11"/>
        <v>-10.86</v>
      </c>
      <c r="Y102" s="40">
        <f t="shared" si="11"/>
        <v>-11.02</v>
      </c>
      <c r="Z102" s="40">
        <f t="shared" si="11"/>
        <v>-9.3000000000000007</v>
      </c>
      <c r="AA102" s="40">
        <f t="shared" si="11"/>
        <v>-9.07</v>
      </c>
      <c r="AB102" s="41">
        <f t="shared" si="11"/>
        <v>-9.1999999999999993</v>
      </c>
    </row>
    <row r="103" spans="2:28" ht="17.25" thickTop="1" thickBot="1" x14ac:dyDescent="0.3">
      <c r="B103" s="42" t="str">
        <f t="shared" si="4"/>
        <v>30.11.2021</v>
      </c>
      <c r="C103" s="52">
        <f t="shared" si="5"/>
        <v>121.48000000000002</v>
      </c>
      <c r="D103" s="53">
        <f t="shared" si="6"/>
        <v>0</v>
      </c>
      <c r="E103" s="43">
        <f t="shared" si="11"/>
        <v>3.7800000000000011</v>
      </c>
      <c r="F103" s="44">
        <f t="shared" si="11"/>
        <v>0</v>
      </c>
      <c r="G103" s="44">
        <f t="shared" si="11"/>
        <v>0</v>
      </c>
      <c r="H103" s="44">
        <f t="shared" si="11"/>
        <v>0</v>
      </c>
      <c r="I103" s="44">
        <f t="shared" si="11"/>
        <v>0</v>
      </c>
      <c r="J103" s="44">
        <f t="shared" si="11"/>
        <v>0</v>
      </c>
      <c r="K103" s="44">
        <f t="shared" si="11"/>
        <v>0</v>
      </c>
      <c r="L103" s="44">
        <f t="shared" si="11"/>
        <v>0</v>
      </c>
      <c r="M103" s="44">
        <f t="shared" si="11"/>
        <v>0</v>
      </c>
      <c r="N103" s="44">
        <f t="shared" si="11"/>
        <v>0</v>
      </c>
      <c r="O103" s="44">
        <f t="shared" si="11"/>
        <v>0</v>
      </c>
      <c r="P103" s="44">
        <f t="shared" si="11"/>
        <v>0</v>
      </c>
      <c r="Q103" s="44">
        <f t="shared" si="11"/>
        <v>0</v>
      </c>
      <c r="R103" s="44">
        <f t="shared" si="11"/>
        <v>0</v>
      </c>
      <c r="S103" s="44">
        <f t="shared" si="11"/>
        <v>8.490000000000002</v>
      </c>
      <c r="T103" s="44">
        <f t="shared" si="11"/>
        <v>12.950000000000003</v>
      </c>
      <c r="U103" s="44">
        <f t="shared" si="11"/>
        <v>12.689999999999998</v>
      </c>
      <c r="V103" s="44">
        <f t="shared" si="11"/>
        <v>12.71</v>
      </c>
      <c r="W103" s="44">
        <f t="shared" si="11"/>
        <v>12.780000000000001</v>
      </c>
      <c r="X103" s="44">
        <f t="shared" si="11"/>
        <v>9.43</v>
      </c>
      <c r="Y103" s="44">
        <f t="shared" si="11"/>
        <v>12.990000000000002</v>
      </c>
      <c r="Z103" s="44">
        <f t="shared" si="11"/>
        <v>12.409999999999997</v>
      </c>
      <c r="AA103" s="44">
        <f t="shared" si="11"/>
        <v>11.490000000000002</v>
      </c>
      <c r="AB103" s="45">
        <f t="shared" si="11"/>
        <v>11.759999999999998</v>
      </c>
    </row>
    <row r="104" spans="2:28" ht="16.5" hidden="1" thickTop="1" x14ac:dyDescent="0.25">
      <c r="B104" s="46" t="str">
        <f t="shared" si="4"/>
        <v>-</v>
      </c>
      <c r="C104" s="60">
        <f t="shared" si="5"/>
        <v>0</v>
      </c>
      <c r="D104" s="61">
        <f t="shared" si="6"/>
        <v>0</v>
      </c>
      <c r="E104" s="47">
        <f t="shared" si="11"/>
        <v>0</v>
      </c>
      <c r="F104" s="48">
        <f t="shared" si="11"/>
        <v>0</v>
      </c>
      <c r="G104" s="48">
        <f t="shared" si="11"/>
        <v>0</v>
      </c>
      <c r="H104" s="48">
        <f t="shared" si="11"/>
        <v>0</v>
      </c>
      <c r="I104" s="48">
        <f t="shared" si="11"/>
        <v>0</v>
      </c>
      <c r="J104" s="48">
        <f t="shared" si="11"/>
        <v>0</v>
      </c>
      <c r="K104" s="48">
        <f t="shared" si="11"/>
        <v>0</v>
      </c>
      <c r="L104" s="48">
        <f t="shared" si="11"/>
        <v>0</v>
      </c>
      <c r="M104" s="48">
        <f t="shared" si="11"/>
        <v>0</v>
      </c>
      <c r="N104" s="48">
        <f t="shared" si="11"/>
        <v>0</v>
      </c>
      <c r="O104" s="48">
        <f t="shared" si="11"/>
        <v>0</v>
      </c>
      <c r="P104" s="48">
        <f t="shared" si="11"/>
        <v>0</v>
      </c>
      <c r="Q104" s="48">
        <f t="shared" si="11"/>
        <v>0</v>
      </c>
      <c r="R104" s="48">
        <f t="shared" si="11"/>
        <v>0</v>
      </c>
      <c r="S104" s="48">
        <f t="shared" si="11"/>
        <v>0</v>
      </c>
      <c r="T104" s="48">
        <f t="shared" si="11"/>
        <v>0</v>
      </c>
      <c r="U104" s="48">
        <f t="shared" si="11"/>
        <v>0</v>
      </c>
      <c r="V104" s="48">
        <f t="shared" si="11"/>
        <v>0</v>
      </c>
      <c r="W104" s="48">
        <f t="shared" si="11"/>
        <v>0</v>
      </c>
      <c r="X104" s="48">
        <f t="shared" si="11"/>
        <v>0</v>
      </c>
      <c r="Y104" s="48">
        <f t="shared" si="11"/>
        <v>0</v>
      </c>
      <c r="Z104" s="48">
        <f t="shared" si="11"/>
        <v>0</v>
      </c>
      <c r="AA104" s="48">
        <f t="shared" si="11"/>
        <v>0</v>
      </c>
      <c r="AB104" s="49">
        <f t="shared" si="11"/>
        <v>0</v>
      </c>
    </row>
    <row r="105" spans="2:28" ht="15.75" thickTop="1" x14ac:dyDescent="0.25"/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0A88-CAC6-488C-B182-6260FE78B692}">
  <sheetPr codeName="Sheet4"/>
  <dimension ref="B2:AG105"/>
  <sheetViews>
    <sheetView topLeftCell="A50" zoomScale="55" zoomScaleNormal="55" workbookViewId="0">
      <selection activeCell="AF43" sqref="AF43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76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01.11.2021</v>
      </c>
      <c r="C4" s="77">
        <f>SUM(E4:AB4)</f>
        <v>75</v>
      </c>
      <c r="D4" s="78"/>
      <c r="E4" s="39">
        <v>10</v>
      </c>
      <c r="F4" s="40">
        <v>6</v>
      </c>
      <c r="G4" s="40">
        <v>0</v>
      </c>
      <c r="H4" s="40">
        <v>0</v>
      </c>
      <c r="I4" s="40">
        <v>0</v>
      </c>
      <c r="J4" s="40">
        <v>0</v>
      </c>
      <c r="K4" s="40">
        <v>6</v>
      </c>
      <c r="L4" s="40">
        <v>10</v>
      </c>
      <c r="M4" s="40">
        <v>0</v>
      </c>
      <c r="N4" s="40">
        <v>0</v>
      </c>
      <c r="O4" s="40">
        <v>0</v>
      </c>
      <c r="P4" s="40">
        <v>14</v>
      </c>
      <c r="Q4" s="40">
        <v>18</v>
      </c>
      <c r="R4" s="40">
        <v>11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02.11.2021</v>
      </c>
      <c r="C5" s="77">
        <f>SUM(E5:AB5)</f>
        <v>77</v>
      </c>
      <c r="D5" s="78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4</v>
      </c>
      <c r="M5" s="40">
        <v>15</v>
      </c>
      <c r="N5" s="40">
        <v>15</v>
      </c>
      <c r="O5" s="40">
        <v>0</v>
      </c>
      <c r="P5" s="40">
        <v>14</v>
      </c>
      <c r="Q5" s="40">
        <v>18</v>
      </c>
      <c r="R5" s="40">
        <v>11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03.11.2021</v>
      </c>
      <c r="C6" s="77">
        <f t="shared" ref="C6:C33" si="0">SUM(E6:AB6)</f>
        <v>91</v>
      </c>
      <c r="D6" s="78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15</v>
      </c>
      <c r="N6" s="40">
        <v>13</v>
      </c>
      <c r="O6" s="40">
        <v>13</v>
      </c>
      <c r="P6" s="40">
        <v>15</v>
      </c>
      <c r="Q6" s="40">
        <v>15</v>
      </c>
      <c r="R6" s="40">
        <v>15</v>
      </c>
      <c r="S6" s="40">
        <v>5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04.11.2021</v>
      </c>
      <c r="C7" s="77">
        <f t="shared" si="0"/>
        <v>0</v>
      </c>
      <c r="D7" s="78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05.11.2021</v>
      </c>
      <c r="C8" s="77">
        <f t="shared" si="0"/>
        <v>0</v>
      </c>
      <c r="D8" s="78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tr">
        <f>'Angazirana aFRR energija'!B9</f>
        <v>06.11.2021</v>
      </c>
      <c r="C9" s="77">
        <f t="shared" si="0"/>
        <v>0</v>
      </c>
      <c r="D9" s="78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07.11.2021</v>
      </c>
      <c r="C10" s="77">
        <f t="shared" si="0"/>
        <v>0</v>
      </c>
      <c r="D10" s="78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08.11.2021</v>
      </c>
      <c r="C11" s="77">
        <f t="shared" si="0"/>
        <v>7</v>
      </c>
      <c r="D11" s="78"/>
      <c r="E11" s="39">
        <v>0</v>
      </c>
      <c r="F11" s="40">
        <v>0</v>
      </c>
      <c r="G11" s="40">
        <v>0</v>
      </c>
      <c r="H11" s="40">
        <v>7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09.11.2021</v>
      </c>
      <c r="C12" s="77">
        <f t="shared" si="0"/>
        <v>0</v>
      </c>
      <c r="D12" s="78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10.11.2021</v>
      </c>
      <c r="C13" s="77">
        <f t="shared" si="0"/>
        <v>0</v>
      </c>
      <c r="D13" s="78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11.11.2021</v>
      </c>
      <c r="C14" s="77">
        <f t="shared" si="0"/>
        <v>0</v>
      </c>
      <c r="D14" s="78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12.11.2021</v>
      </c>
      <c r="C15" s="77">
        <f t="shared" si="0"/>
        <v>0</v>
      </c>
      <c r="D15" s="78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13.11.2021</v>
      </c>
      <c r="C16" s="77">
        <f t="shared" si="0"/>
        <v>56</v>
      </c>
      <c r="D16" s="78"/>
      <c r="E16" s="39">
        <v>0</v>
      </c>
      <c r="F16" s="40">
        <v>0</v>
      </c>
      <c r="G16" s="40">
        <v>0</v>
      </c>
      <c r="H16" s="40">
        <v>0</v>
      </c>
      <c r="I16" s="40">
        <v>6</v>
      </c>
      <c r="J16" s="40">
        <v>15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5</v>
      </c>
      <c r="Q16" s="40">
        <v>0</v>
      </c>
      <c r="R16" s="40">
        <v>0</v>
      </c>
      <c r="S16" s="40">
        <v>0</v>
      </c>
      <c r="T16" s="40">
        <v>10</v>
      </c>
      <c r="U16" s="40">
        <v>10</v>
      </c>
      <c r="V16" s="40">
        <v>0</v>
      </c>
      <c r="W16" s="40">
        <v>0</v>
      </c>
      <c r="X16" s="40">
        <v>0</v>
      </c>
      <c r="Y16" s="40">
        <v>0</v>
      </c>
      <c r="Z16" s="40">
        <v>10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14.11.2021</v>
      </c>
      <c r="C17" s="77">
        <f t="shared" si="0"/>
        <v>28</v>
      </c>
      <c r="D17" s="78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20</v>
      </c>
      <c r="L17" s="40">
        <v>0</v>
      </c>
      <c r="M17" s="40">
        <v>8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15.11.2021</v>
      </c>
      <c r="C18" s="77">
        <f t="shared" si="0"/>
        <v>65</v>
      </c>
      <c r="D18" s="78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7</v>
      </c>
      <c r="Q18" s="40">
        <v>0</v>
      </c>
      <c r="R18" s="40">
        <v>15</v>
      </c>
      <c r="S18" s="40">
        <v>0</v>
      </c>
      <c r="T18" s="40">
        <v>0</v>
      </c>
      <c r="U18" s="40">
        <v>0</v>
      </c>
      <c r="V18" s="40">
        <v>0</v>
      </c>
      <c r="W18" s="40">
        <v>5</v>
      </c>
      <c r="X18" s="40">
        <v>10</v>
      </c>
      <c r="Y18" s="40">
        <v>5</v>
      </c>
      <c r="Z18" s="40">
        <v>17</v>
      </c>
      <c r="AA18" s="40">
        <v>0</v>
      </c>
      <c r="AB18" s="41">
        <v>6</v>
      </c>
    </row>
    <row r="19" spans="2:28" ht="17.25" thickTop="1" thickBot="1" x14ac:dyDescent="0.3">
      <c r="B19" s="42" t="str">
        <f>'Angazirana aFRR energija'!B19</f>
        <v>16.11.2021</v>
      </c>
      <c r="C19" s="77">
        <f t="shared" si="0"/>
        <v>0</v>
      </c>
      <c r="D19" s="78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17.11.2021</v>
      </c>
      <c r="C20" s="77">
        <f t="shared" si="0"/>
        <v>46</v>
      </c>
      <c r="D20" s="78"/>
      <c r="E20" s="39">
        <v>0</v>
      </c>
      <c r="F20" s="40">
        <v>7</v>
      </c>
      <c r="G20" s="40">
        <v>13</v>
      </c>
      <c r="H20" s="40">
        <v>10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1</v>
      </c>
      <c r="T20" s="40">
        <v>0</v>
      </c>
      <c r="U20" s="40">
        <v>10</v>
      </c>
      <c r="V20" s="40">
        <v>5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18.11.2021</v>
      </c>
      <c r="C21" s="77">
        <f t="shared" si="0"/>
        <v>0</v>
      </c>
      <c r="D21" s="78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19.11.2021</v>
      </c>
      <c r="C22" s="77">
        <f t="shared" si="0"/>
        <v>10</v>
      </c>
      <c r="D22" s="78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5</v>
      </c>
      <c r="P22" s="40">
        <v>5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20.11.2021</v>
      </c>
      <c r="C23" s="77">
        <f t="shared" si="0"/>
        <v>0</v>
      </c>
      <c r="D23" s="78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21.11.2021</v>
      </c>
      <c r="C24" s="77">
        <f t="shared" si="0"/>
        <v>0</v>
      </c>
      <c r="D24" s="78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0</v>
      </c>
    </row>
    <row r="25" spans="2:28" ht="17.25" thickTop="1" thickBot="1" x14ac:dyDescent="0.3">
      <c r="B25" s="42" t="str">
        <f>'Angazirana aFRR energija'!B25</f>
        <v>22.11.2021</v>
      </c>
      <c r="C25" s="77">
        <f t="shared" si="0"/>
        <v>218</v>
      </c>
      <c r="D25" s="78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40</v>
      </c>
      <c r="O25" s="40">
        <v>40</v>
      </c>
      <c r="P25" s="40">
        <v>40</v>
      </c>
      <c r="Q25" s="40">
        <v>40</v>
      </c>
      <c r="R25" s="40">
        <v>40</v>
      </c>
      <c r="S25" s="40">
        <v>0</v>
      </c>
      <c r="T25" s="40">
        <v>8</v>
      </c>
      <c r="U25" s="40">
        <v>10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23.11.2021</v>
      </c>
      <c r="C26" s="77">
        <f t="shared" si="0"/>
        <v>24</v>
      </c>
      <c r="D26" s="78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8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16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0</v>
      </c>
    </row>
    <row r="27" spans="2:28" ht="17.25" thickTop="1" thickBot="1" x14ac:dyDescent="0.3">
      <c r="B27" s="42" t="str">
        <f>'Angazirana aFRR energija'!B27</f>
        <v>24.11.2021</v>
      </c>
      <c r="C27" s="77">
        <f t="shared" si="0"/>
        <v>102</v>
      </c>
      <c r="D27" s="78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9</v>
      </c>
      <c r="P27" s="40">
        <v>21</v>
      </c>
      <c r="Q27" s="40">
        <v>27</v>
      </c>
      <c r="R27" s="40">
        <v>28</v>
      </c>
      <c r="S27" s="40">
        <v>17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25.11.2021</v>
      </c>
      <c r="C28" s="77">
        <f t="shared" si="0"/>
        <v>26</v>
      </c>
      <c r="D28" s="78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14</v>
      </c>
      <c r="R28" s="40">
        <v>12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26.11.2021</v>
      </c>
      <c r="C29" s="77">
        <f t="shared" si="0"/>
        <v>66</v>
      </c>
      <c r="D29" s="78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18</v>
      </c>
      <c r="O29" s="40">
        <v>0</v>
      </c>
      <c r="P29" s="40">
        <v>5</v>
      </c>
      <c r="Q29" s="40">
        <v>17</v>
      </c>
      <c r="R29" s="40">
        <v>26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27.11.2021</v>
      </c>
      <c r="C30" s="77">
        <f t="shared" si="0"/>
        <v>0</v>
      </c>
      <c r="D30" s="78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28.11.2021</v>
      </c>
      <c r="C31" s="77">
        <f t="shared" si="0"/>
        <v>4</v>
      </c>
      <c r="D31" s="78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4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29.11.2021</v>
      </c>
      <c r="C32" s="77">
        <f t="shared" si="0"/>
        <v>0</v>
      </c>
      <c r="D32" s="78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30.11.2021</v>
      </c>
      <c r="C33" s="77">
        <f t="shared" si="0"/>
        <v>54</v>
      </c>
      <c r="D33" s="78"/>
      <c r="E33" s="43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13</v>
      </c>
      <c r="P33" s="44">
        <v>5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10</v>
      </c>
      <c r="X33" s="44">
        <v>10</v>
      </c>
      <c r="Y33" s="44">
        <v>0</v>
      </c>
      <c r="Z33" s="44">
        <v>0</v>
      </c>
      <c r="AA33" s="44">
        <v>0</v>
      </c>
      <c r="AB33" s="45">
        <v>16</v>
      </c>
    </row>
    <row r="34" spans="2:33" ht="16.5" hidden="1" thickTop="1" x14ac:dyDescent="0.25">
      <c r="B34" s="46" t="str">
        <f>'Angazirana aFRR energija'!B34</f>
        <v>-</v>
      </c>
      <c r="C34" s="79">
        <f>SUM(E34:AB34)</f>
        <v>0</v>
      </c>
      <c r="D34" s="80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</row>
    <row r="35" spans="2:33" ht="15.75" thickTop="1" x14ac:dyDescent="0.25">
      <c r="C35" s="50">
        <f>SUM(C4:D34)</f>
        <v>949</v>
      </c>
    </row>
    <row r="37" spans="2:33" s="62" customFormat="1" ht="25.5" customHeight="1" thickBot="1" x14ac:dyDescent="0.3">
      <c r="B37" s="81" t="s">
        <v>36</v>
      </c>
      <c r="C37" s="83" t="s">
        <v>37</v>
      </c>
      <c r="D37" s="84"/>
      <c r="E37" s="87" t="s">
        <v>77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  <c r="AG37" s="62" t="s">
        <v>35</v>
      </c>
    </row>
    <row r="38" spans="2:33" ht="15.75" customHeight="1" thickTop="1" thickBot="1" x14ac:dyDescent="0.3">
      <c r="B38" s="82"/>
      <c r="C38" s="85"/>
      <c r="D38" s="86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01.11.2021</v>
      </c>
      <c r="C39" s="77">
        <f>SUM(E39:AB39)</f>
        <v>0</v>
      </c>
      <c r="D39" s="78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02.11.2021</v>
      </c>
      <c r="C40" s="77">
        <f t="shared" ref="C40:C68" si="2">SUM(E40:AB40)</f>
        <v>0</v>
      </c>
      <c r="D40" s="78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03.11.2021</v>
      </c>
      <c r="C41" s="77">
        <f t="shared" si="2"/>
        <v>0</v>
      </c>
      <c r="D41" s="78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04.11.2021</v>
      </c>
      <c r="C42" s="77">
        <f t="shared" si="2"/>
        <v>-267</v>
      </c>
      <c r="D42" s="78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-50</v>
      </c>
      <c r="T42" s="40">
        <v>-50</v>
      </c>
      <c r="U42" s="40">
        <v>-50</v>
      </c>
      <c r="V42" s="40">
        <v>-50</v>
      </c>
      <c r="W42" s="40">
        <v>-25</v>
      </c>
      <c r="X42" s="40">
        <v>-30</v>
      </c>
      <c r="Y42" s="40">
        <v>0</v>
      </c>
      <c r="Z42" s="40">
        <v>0</v>
      </c>
      <c r="AA42" s="40">
        <v>0</v>
      </c>
      <c r="AB42" s="41">
        <v>-12</v>
      </c>
    </row>
    <row r="43" spans="2:33" ht="17.25" thickTop="1" thickBot="1" x14ac:dyDescent="0.3">
      <c r="B43" s="42" t="str">
        <f t="shared" si="1"/>
        <v>05.11.2021</v>
      </c>
      <c r="C43" s="77">
        <f t="shared" si="2"/>
        <v>-234</v>
      </c>
      <c r="D43" s="78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-50</v>
      </c>
      <c r="V43" s="40">
        <v>-50</v>
      </c>
      <c r="W43" s="40">
        <v>-50</v>
      </c>
      <c r="X43" s="40">
        <v>-50</v>
      </c>
      <c r="Y43" s="40">
        <v>0</v>
      </c>
      <c r="Z43" s="40">
        <v>-34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06.11.2021</v>
      </c>
      <c r="C44" s="77">
        <f t="shared" si="2"/>
        <v>-143</v>
      </c>
      <c r="D44" s="78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-22</v>
      </c>
      <c r="P44" s="40">
        <v>-41</v>
      </c>
      <c r="Q44" s="40">
        <v>-40</v>
      </c>
      <c r="R44" s="40">
        <v>-40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07.11.2021</v>
      </c>
      <c r="C45" s="77">
        <f t="shared" si="2"/>
        <v>-389</v>
      </c>
      <c r="D45" s="78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-32</v>
      </c>
      <c r="M45" s="40">
        <v>-40</v>
      </c>
      <c r="N45" s="40">
        <v>-47</v>
      </c>
      <c r="O45" s="40">
        <v>-44</v>
      </c>
      <c r="P45" s="40">
        <v>-44</v>
      </c>
      <c r="Q45" s="40">
        <v>-40</v>
      </c>
      <c r="R45" s="40">
        <v>-40</v>
      </c>
      <c r="S45" s="40">
        <v>-41</v>
      </c>
      <c r="T45" s="40">
        <v>-44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-3</v>
      </c>
      <c r="AB45" s="41">
        <v>-14</v>
      </c>
    </row>
    <row r="46" spans="2:33" ht="17.25" thickTop="1" thickBot="1" x14ac:dyDescent="0.3">
      <c r="B46" s="42" t="str">
        <f t="shared" si="1"/>
        <v>08.11.2021</v>
      </c>
      <c r="C46" s="77">
        <f t="shared" si="2"/>
        <v>-74</v>
      </c>
      <c r="D46" s="78"/>
      <c r="E46" s="39">
        <v>-43</v>
      </c>
      <c r="F46" s="40">
        <v>-13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-18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09.11.2021</v>
      </c>
      <c r="C47" s="77">
        <f t="shared" si="2"/>
        <v>-408</v>
      </c>
      <c r="D47" s="78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-33</v>
      </c>
      <c r="K47" s="40">
        <v>-40</v>
      </c>
      <c r="L47" s="40">
        <v>-40</v>
      </c>
      <c r="M47" s="40">
        <v>-40</v>
      </c>
      <c r="N47" s="40">
        <v>-40</v>
      </c>
      <c r="O47" s="40">
        <v>-50</v>
      </c>
      <c r="P47" s="40">
        <v>-20</v>
      </c>
      <c r="Q47" s="40">
        <v>0</v>
      </c>
      <c r="R47" s="40">
        <v>-15</v>
      </c>
      <c r="S47" s="40">
        <v>0</v>
      </c>
      <c r="T47" s="40">
        <v>0</v>
      </c>
      <c r="U47" s="40">
        <v>0</v>
      </c>
      <c r="V47" s="40">
        <v>0</v>
      </c>
      <c r="W47" s="40">
        <v>-10</v>
      </c>
      <c r="X47" s="40">
        <v>-40</v>
      </c>
      <c r="Y47" s="40">
        <v>-40</v>
      </c>
      <c r="Z47" s="40">
        <v>-40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10.11.2021</v>
      </c>
      <c r="C48" s="77">
        <f t="shared" si="2"/>
        <v>-52</v>
      </c>
      <c r="D48" s="78"/>
      <c r="E48" s="39">
        <v>-6</v>
      </c>
      <c r="F48" s="40">
        <v>-13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-22</v>
      </c>
      <c r="P48" s="40">
        <v>-11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11.11.2021</v>
      </c>
      <c r="C49" s="77">
        <f t="shared" si="2"/>
        <v>-482</v>
      </c>
      <c r="D49" s="78"/>
      <c r="E49" s="39">
        <v>-13</v>
      </c>
      <c r="F49" s="40">
        <v>-33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-23</v>
      </c>
      <c r="O49" s="40">
        <v>-45</v>
      </c>
      <c r="P49" s="40">
        <v>-45</v>
      </c>
      <c r="Q49" s="40">
        <v>-40</v>
      </c>
      <c r="R49" s="40">
        <v>-33</v>
      </c>
      <c r="S49" s="40">
        <v>-30</v>
      </c>
      <c r="T49" s="40">
        <v>-32</v>
      </c>
      <c r="U49" s="40">
        <v>-50</v>
      </c>
      <c r="V49" s="40">
        <v>-40</v>
      </c>
      <c r="W49" s="40">
        <v>-40</v>
      </c>
      <c r="X49" s="40">
        <v>-40</v>
      </c>
      <c r="Y49" s="40">
        <v>-14</v>
      </c>
      <c r="Z49" s="40">
        <v>-4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12.11.2021</v>
      </c>
      <c r="C50" s="77">
        <f t="shared" si="2"/>
        <v>-282</v>
      </c>
      <c r="D50" s="78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-21</v>
      </c>
      <c r="R50" s="40">
        <v>-25</v>
      </c>
      <c r="S50" s="40">
        <v>-40</v>
      </c>
      <c r="T50" s="40">
        <v>-40</v>
      </c>
      <c r="U50" s="40">
        <v>-40</v>
      </c>
      <c r="V50" s="40">
        <v>-40</v>
      </c>
      <c r="W50" s="40">
        <v>0</v>
      </c>
      <c r="X50" s="40">
        <v>0</v>
      </c>
      <c r="Y50" s="40">
        <v>0</v>
      </c>
      <c r="Z50" s="40">
        <v>-16</v>
      </c>
      <c r="AA50" s="40">
        <v>-45</v>
      </c>
      <c r="AB50" s="41">
        <v>-15</v>
      </c>
    </row>
    <row r="51" spans="2:28" ht="17.25" thickTop="1" thickBot="1" x14ac:dyDescent="0.3">
      <c r="B51" s="42" t="str">
        <f t="shared" si="1"/>
        <v>13.11.2021</v>
      </c>
      <c r="C51" s="77">
        <f t="shared" si="2"/>
        <v>0</v>
      </c>
      <c r="D51" s="78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14.11.2021</v>
      </c>
      <c r="C52" s="77">
        <f t="shared" si="2"/>
        <v>0</v>
      </c>
      <c r="D52" s="78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15.11.2021</v>
      </c>
      <c r="C53" s="77">
        <f t="shared" si="2"/>
        <v>-70</v>
      </c>
      <c r="D53" s="78"/>
      <c r="E53" s="39">
        <v>0</v>
      </c>
      <c r="F53" s="40">
        <v>0</v>
      </c>
      <c r="G53" s="40">
        <v>0</v>
      </c>
      <c r="H53" s="40">
        <v>-27</v>
      </c>
      <c r="I53" s="40">
        <v>-27</v>
      </c>
      <c r="J53" s="40">
        <v>-16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16.11.2021</v>
      </c>
      <c r="C54" s="77">
        <f t="shared" si="2"/>
        <v>0</v>
      </c>
      <c r="D54" s="78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17.11.2021</v>
      </c>
      <c r="C55" s="77">
        <f t="shared" si="2"/>
        <v>0</v>
      </c>
      <c r="D55" s="78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18.11.2021</v>
      </c>
      <c r="C56" s="77">
        <f t="shared" si="2"/>
        <v>-34</v>
      </c>
      <c r="D56" s="78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-4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-30</v>
      </c>
      <c r="AB56" s="41">
        <v>0</v>
      </c>
    </row>
    <row r="57" spans="2:28" ht="17.25" thickTop="1" thickBot="1" x14ac:dyDescent="0.3">
      <c r="B57" s="42" t="str">
        <f t="shared" si="1"/>
        <v>19.11.2021</v>
      </c>
      <c r="C57" s="77">
        <f t="shared" si="2"/>
        <v>-25</v>
      </c>
      <c r="D57" s="78"/>
      <c r="E57" s="39">
        <v>0</v>
      </c>
      <c r="F57" s="40">
        <v>-4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-10</v>
      </c>
      <c r="V57" s="40">
        <v>0</v>
      </c>
      <c r="W57" s="40">
        <v>0</v>
      </c>
      <c r="X57" s="40">
        <v>-11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20.11.2021</v>
      </c>
      <c r="C58" s="77">
        <f t="shared" si="2"/>
        <v>-364</v>
      </c>
      <c r="D58" s="78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-20</v>
      </c>
      <c r="P58" s="40">
        <v>-18</v>
      </c>
      <c r="Q58" s="40">
        <v>-7</v>
      </c>
      <c r="R58" s="40">
        <v>-20</v>
      </c>
      <c r="S58" s="40">
        <v>0</v>
      </c>
      <c r="T58" s="40">
        <v>-18</v>
      </c>
      <c r="U58" s="40">
        <v>-26</v>
      </c>
      <c r="V58" s="40">
        <v>-9</v>
      </c>
      <c r="W58" s="40">
        <v>-27</v>
      </c>
      <c r="X58" s="40">
        <v>-36</v>
      </c>
      <c r="Y58" s="40">
        <v>-46</v>
      </c>
      <c r="Z58" s="40">
        <v>-47</v>
      </c>
      <c r="AA58" s="40">
        <v>-45</v>
      </c>
      <c r="AB58" s="41">
        <v>-45</v>
      </c>
    </row>
    <row r="59" spans="2:28" ht="17.25" thickTop="1" thickBot="1" x14ac:dyDescent="0.3">
      <c r="B59" s="42" t="str">
        <f t="shared" si="1"/>
        <v>21.11.2021</v>
      </c>
      <c r="C59" s="77">
        <f t="shared" si="2"/>
        <v>-681</v>
      </c>
      <c r="D59" s="78"/>
      <c r="E59" s="39">
        <v>-19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-16</v>
      </c>
      <c r="M59" s="40">
        <v>0</v>
      </c>
      <c r="N59" s="40">
        <v>-50</v>
      </c>
      <c r="O59" s="40">
        <v>-50</v>
      </c>
      <c r="P59" s="40">
        <v>-50</v>
      </c>
      <c r="Q59" s="40">
        <v>-43</v>
      </c>
      <c r="R59" s="40">
        <v>-50</v>
      </c>
      <c r="S59" s="40">
        <v>-50</v>
      </c>
      <c r="T59" s="40">
        <v>-50</v>
      </c>
      <c r="U59" s="40">
        <v>-50</v>
      </c>
      <c r="V59" s="40">
        <v>-50</v>
      </c>
      <c r="W59" s="40">
        <v>-50</v>
      </c>
      <c r="X59" s="40">
        <v>-40</v>
      </c>
      <c r="Y59" s="40">
        <v>-40</v>
      </c>
      <c r="Z59" s="40">
        <v>-40</v>
      </c>
      <c r="AA59" s="40">
        <v>-33</v>
      </c>
      <c r="AB59" s="41">
        <v>0</v>
      </c>
    </row>
    <row r="60" spans="2:28" ht="17.25" thickTop="1" thickBot="1" x14ac:dyDescent="0.3">
      <c r="B60" s="42" t="str">
        <f t="shared" si="1"/>
        <v>22.11.2021</v>
      </c>
      <c r="C60" s="77">
        <f t="shared" si="2"/>
        <v>0</v>
      </c>
      <c r="D60" s="78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23.11.2021</v>
      </c>
      <c r="C61" s="77">
        <f t="shared" si="2"/>
        <v>0</v>
      </c>
      <c r="D61" s="78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24.11.2021</v>
      </c>
      <c r="C62" s="77">
        <f t="shared" si="2"/>
        <v>-35</v>
      </c>
      <c r="D62" s="78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-20</v>
      </c>
      <c r="AB62" s="41">
        <v>-15</v>
      </c>
    </row>
    <row r="63" spans="2:28" ht="17.25" thickTop="1" thickBot="1" x14ac:dyDescent="0.3">
      <c r="B63" s="42" t="str">
        <f t="shared" si="1"/>
        <v>25.11.2021</v>
      </c>
      <c r="C63" s="77">
        <f t="shared" si="2"/>
        <v>-139</v>
      </c>
      <c r="D63" s="78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-20</v>
      </c>
      <c r="M63" s="40">
        <v>0</v>
      </c>
      <c r="N63" s="40">
        <v>-8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-13</v>
      </c>
      <c r="X63" s="40">
        <v>-40</v>
      </c>
      <c r="Y63" s="40">
        <v>-35</v>
      </c>
      <c r="Z63" s="40">
        <v>-23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26.11.2021</v>
      </c>
      <c r="C64" s="77">
        <f t="shared" si="2"/>
        <v>-253</v>
      </c>
      <c r="D64" s="78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-28</v>
      </c>
      <c r="V64" s="40">
        <v>-20</v>
      </c>
      <c r="W64" s="40">
        <v>-32</v>
      </c>
      <c r="X64" s="40">
        <v>-40</v>
      </c>
      <c r="Y64" s="40">
        <v>-36</v>
      </c>
      <c r="Z64" s="40">
        <v>-45</v>
      </c>
      <c r="AA64" s="40">
        <v>-32</v>
      </c>
      <c r="AB64" s="41">
        <v>-20</v>
      </c>
    </row>
    <row r="65" spans="2:28" ht="17.25" thickTop="1" thickBot="1" x14ac:dyDescent="0.3">
      <c r="B65" s="42" t="str">
        <f t="shared" si="1"/>
        <v>27.11.2021</v>
      </c>
      <c r="C65" s="77">
        <f t="shared" si="2"/>
        <v>-437</v>
      </c>
      <c r="D65" s="78"/>
      <c r="E65" s="39">
        <v>-5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-10</v>
      </c>
      <c r="L65" s="40">
        <v>0</v>
      </c>
      <c r="M65" s="40">
        <v>0</v>
      </c>
      <c r="N65" s="40">
        <v>-20</v>
      </c>
      <c r="O65" s="40">
        <v>-20</v>
      </c>
      <c r="P65" s="40">
        <v>-20</v>
      </c>
      <c r="Q65" s="40">
        <v>-26</v>
      </c>
      <c r="R65" s="40">
        <v>-26</v>
      </c>
      <c r="S65" s="40">
        <v>-50</v>
      </c>
      <c r="T65" s="40">
        <v>-43</v>
      </c>
      <c r="U65" s="40">
        <v>-8</v>
      </c>
      <c r="V65" s="40">
        <v>-2</v>
      </c>
      <c r="W65" s="40">
        <v>-14</v>
      </c>
      <c r="X65" s="40">
        <v>-34</v>
      </c>
      <c r="Y65" s="40">
        <v>-28</v>
      </c>
      <c r="Z65" s="40">
        <v>-49</v>
      </c>
      <c r="AA65" s="40">
        <v>-42</v>
      </c>
      <c r="AB65" s="41">
        <v>-40</v>
      </c>
    </row>
    <row r="66" spans="2:28" ht="17.25" thickTop="1" thickBot="1" x14ac:dyDescent="0.3">
      <c r="B66" s="42" t="str">
        <f t="shared" si="1"/>
        <v>28.11.2021</v>
      </c>
      <c r="C66" s="77">
        <f t="shared" si="2"/>
        <v>-709</v>
      </c>
      <c r="D66" s="78"/>
      <c r="E66" s="39">
        <v>-20</v>
      </c>
      <c r="F66" s="40">
        <v>-16</v>
      </c>
      <c r="G66" s="40">
        <v>-10</v>
      </c>
      <c r="H66" s="40">
        <v>0</v>
      </c>
      <c r="I66" s="40">
        <v>0</v>
      </c>
      <c r="J66" s="40">
        <v>0</v>
      </c>
      <c r="K66" s="40">
        <v>-22</v>
      </c>
      <c r="L66" s="40">
        <v>-50</v>
      </c>
      <c r="M66" s="40">
        <v>-32</v>
      </c>
      <c r="N66" s="40">
        <v>-50</v>
      </c>
      <c r="O66" s="40">
        <v>-50</v>
      </c>
      <c r="P66" s="40">
        <v>-50</v>
      </c>
      <c r="Q66" s="40">
        <v>-50</v>
      </c>
      <c r="R66" s="40">
        <v>-35</v>
      </c>
      <c r="S66" s="40">
        <v>-3</v>
      </c>
      <c r="T66" s="40">
        <v>0</v>
      </c>
      <c r="U66" s="40">
        <v>0</v>
      </c>
      <c r="V66" s="40">
        <v>-36</v>
      </c>
      <c r="W66" s="40">
        <v>-50</v>
      </c>
      <c r="X66" s="40">
        <v>-48</v>
      </c>
      <c r="Y66" s="40">
        <v>-41</v>
      </c>
      <c r="Z66" s="40">
        <v>-46</v>
      </c>
      <c r="AA66" s="40">
        <v>-50</v>
      </c>
      <c r="AB66" s="41">
        <v>-50</v>
      </c>
    </row>
    <row r="67" spans="2:28" ht="17.25" thickTop="1" thickBot="1" x14ac:dyDescent="0.3">
      <c r="B67" s="42" t="str">
        <f t="shared" si="1"/>
        <v>29.11.2021</v>
      </c>
      <c r="C67" s="77">
        <f t="shared" si="2"/>
        <v>-536</v>
      </c>
      <c r="D67" s="78"/>
      <c r="E67" s="39">
        <v>-49</v>
      </c>
      <c r="F67" s="40">
        <v>-28</v>
      </c>
      <c r="G67" s="40">
        <v>0</v>
      </c>
      <c r="H67" s="40">
        <v>0</v>
      </c>
      <c r="I67" s="40">
        <v>0</v>
      </c>
      <c r="J67" s="40">
        <v>0</v>
      </c>
      <c r="K67" s="40">
        <v>-10</v>
      </c>
      <c r="L67" s="40">
        <v>-20</v>
      </c>
      <c r="M67" s="40">
        <v>0</v>
      </c>
      <c r="N67" s="40">
        <v>-10</v>
      </c>
      <c r="O67" s="40">
        <v>-20</v>
      </c>
      <c r="P67" s="40">
        <v>-26</v>
      </c>
      <c r="Q67" s="40">
        <v>-26</v>
      </c>
      <c r="R67" s="40">
        <v>-28</v>
      </c>
      <c r="S67" s="40">
        <v>-48</v>
      </c>
      <c r="T67" s="40">
        <v>-50</v>
      </c>
      <c r="U67" s="40">
        <v>-30</v>
      </c>
      <c r="V67" s="40">
        <v>-30</v>
      </c>
      <c r="W67" s="40">
        <v>-23</v>
      </c>
      <c r="X67" s="40">
        <v>-22</v>
      </c>
      <c r="Y67" s="40">
        <v>-32</v>
      </c>
      <c r="Z67" s="40">
        <v>-24</v>
      </c>
      <c r="AA67" s="40">
        <v>-30</v>
      </c>
      <c r="AB67" s="41">
        <v>-30</v>
      </c>
    </row>
    <row r="68" spans="2:28" ht="17.25" thickTop="1" thickBot="1" x14ac:dyDescent="0.3">
      <c r="B68" s="42" t="str">
        <f t="shared" si="1"/>
        <v>30.11.2021</v>
      </c>
      <c r="C68" s="77">
        <f t="shared" si="2"/>
        <v>-98</v>
      </c>
      <c r="D68" s="78"/>
      <c r="E68" s="43">
        <v>-49</v>
      </c>
      <c r="F68" s="44">
        <v>-31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-18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5">
        <v>0</v>
      </c>
    </row>
    <row r="69" spans="2:28" ht="16.5" hidden="1" thickTop="1" x14ac:dyDescent="0.25">
      <c r="B69" s="46" t="str">
        <f t="shared" si="1"/>
        <v>-</v>
      </c>
      <c r="C69" s="79">
        <f>SUM(E69:AB69)</f>
        <v>0</v>
      </c>
      <c r="D69" s="80"/>
      <c r="E69" s="47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9"/>
    </row>
    <row r="70" spans="2:28" ht="15.75" thickTop="1" x14ac:dyDescent="0.25">
      <c r="C70" s="50">
        <f>SUM(C39:D69)</f>
        <v>-5712</v>
      </c>
    </row>
    <row r="72" spans="2:28" ht="29.25" customHeight="1" thickBot="1" x14ac:dyDescent="0.3">
      <c r="B72" s="81" t="s">
        <v>36</v>
      </c>
      <c r="C72" s="83" t="s">
        <v>37</v>
      </c>
      <c r="D72" s="84"/>
      <c r="E72" s="87" t="s">
        <v>78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5.75" customHeight="1" thickTop="1" thickBot="1" x14ac:dyDescent="0.3">
      <c r="B73" s="82"/>
      <c r="C73" s="85"/>
      <c r="D73" s="86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01.11.2021</v>
      </c>
      <c r="C74" s="52">
        <f>SUMIF(E74:AB74,"&gt;0")</f>
        <v>75</v>
      </c>
      <c r="D74" s="53">
        <f>SUMIF(E74:AB74,"&lt;0")</f>
        <v>0</v>
      </c>
      <c r="E74" s="54">
        <f>E4+E39</f>
        <v>10</v>
      </c>
      <c r="F74" s="55">
        <f t="shared" ref="F74:AB74" si="3">F4+F39</f>
        <v>6</v>
      </c>
      <c r="G74" s="55">
        <f t="shared" si="3"/>
        <v>0</v>
      </c>
      <c r="H74" s="55">
        <f t="shared" si="3"/>
        <v>0</v>
      </c>
      <c r="I74" s="55">
        <f t="shared" si="3"/>
        <v>0</v>
      </c>
      <c r="J74" s="55">
        <f t="shared" si="3"/>
        <v>0</v>
      </c>
      <c r="K74" s="55">
        <f t="shared" si="3"/>
        <v>6</v>
      </c>
      <c r="L74" s="55">
        <f t="shared" si="3"/>
        <v>10</v>
      </c>
      <c r="M74" s="55">
        <f t="shared" si="3"/>
        <v>0</v>
      </c>
      <c r="N74" s="55">
        <f t="shared" si="3"/>
        <v>0</v>
      </c>
      <c r="O74" s="55">
        <f t="shared" si="3"/>
        <v>0</v>
      </c>
      <c r="P74" s="55">
        <f t="shared" si="3"/>
        <v>14</v>
      </c>
      <c r="Q74" s="55">
        <f t="shared" si="3"/>
        <v>18</v>
      </c>
      <c r="R74" s="56">
        <f t="shared" si="3"/>
        <v>11</v>
      </c>
      <c r="S74" s="57">
        <f t="shared" si="3"/>
        <v>0</v>
      </c>
      <c r="T74" s="40">
        <f t="shared" si="3"/>
        <v>0</v>
      </c>
      <c r="U74" s="40">
        <f t="shared" si="3"/>
        <v>0</v>
      </c>
      <c r="V74" s="40">
        <f t="shared" si="3"/>
        <v>0</v>
      </c>
      <c r="W74" s="40">
        <f t="shared" si="3"/>
        <v>0</v>
      </c>
      <c r="X74" s="40">
        <f t="shared" si="3"/>
        <v>0</v>
      </c>
      <c r="Y74" s="40">
        <f t="shared" si="3"/>
        <v>0</v>
      </c>
      <c r="Z74" s="40">
        <f t="shared" si="3"/>
        <v>0</v>
      </c>
      <c r="AA74" s="40">
        <f t="shared" si="3"/>
        <v>0</v>
      </c>
      <c r="AB74" s="41">
        <f t="shared" si="3"/>
        <v>0</v>
      </c>
    </row>
    <row r="75" spans="2:28" ht="17.25" thickTop="1" thickBot="1" x14ac:dyDescent="0.3">
      <c r="B75" s="42" t="str">
        <f t="shared" ref="B75:B104" si="4">B40</f>
        <v>02.11.2021</v>
      </c>
      <c r="C75" s="52">
        <f t="shared" ref="C75:C104" si="5">SUMIF(E75:AB75,"&gt;0")</f>
        <v>77</v>
      </c>
      <c r="D75" s="53">
        <f t="shared" ref="D75:D104" si="6">SUMIF(E75:AB75,"&lt;0")</f>
        <v>0</v>
      </c>
      <c r="E75" s="58">
        <f t="shared" ref="E75:AB85" si="7">E5+E40</f>
        <v>0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4</v>
      </c>
      <c r="M75" s="40">
        <f t="shared" si="7"/>
        <v>15</v>
      </c>
      <c r="N75" s="40">
        <f t="shared" si="7"/>
        <v>15</v>
      </c>
      <c r="O75" s="40">
        <f t="shared" si="7"/>
        <v>0</v>
      </c>
      <c r="P75" s="40">
        <f t="shared" si="7"/>
        <v>14</v>
      </c>
      <c r="Q75" s="40">
        <f t="shared" si="7"/>
        <v>18</v>
      </c>
      <c r="R75" s="40">
        <f t="shared" si="7"/>
        <v>11</v>
      </c>
      <c r="S75" s="40">
        <f t="shared" si="7"/>
        <v>0</v>
      </c>
      <c r="T75" s="40">
        <f t="shared" si="7"/>
        <v>0</v>
      </c>
      <c r="U75" s="40">
        <f t="shared" si="7"/>
        <v>0</v>
      </c>
      <c r="V75" s="40">
        <f t="shared" si="7"/>
        <v>0</v>
      </c>
      <c r="W75" s="40">
        <f t="shared" si="7"/>
        <v>0</v>
      </c>
      <c r="X75" s="40">
        <f t="shared" si="7"/>
        <v>0</v>
      </c>
      <c r="Y75" s="40">
        <f t="shared" si="7"/>
        <v>0</v>
      </c>
      <c r="Z75" s="40">
        <f t="shared" si="7"/>
        <v>0</v>
      </c>
      <c r="AA75" s="40">
        <f t="shared" si="7"/>
        <v>0</v>
      </c>
      <c r="AB75" s="41">
        <f t="shared" si="7"/>
        <v>0</v>
      </c>
    </row>
    <row r="76" spans="2:28" ht="17.25" thickTop="1" thickBot="1" x14ac:dyDescent="0.3">
      <c r="B76" s="42" t="str">
        <f t="shared" si="4"/>
        <v>03.11.2021</v>
      </c>
      <c r="C76" s="52">
        <f t="shared" si="5"/>
        <v>91</v>
      </c>
      <c r="D76" s="53">
        <f t="shared" si="6"/>
        <v>0</v>
      </c>
      <c r="E76" s="58">
        <f t="shared" si="7"/>
        <v>0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15</v>
      </c>
      <c r="N76" s="40">
        <f t="shared" si="7"/>
        <v>13</v>
      </c>
      <c r="O76" s="40">
        <f t="shared" si="7"/>
        <v>13</v>
      </c>
      <c r="P76" s="40">
        <f t="shared" si="7"/>
        <v>15</v>
      </c>
      <c r="Q76" s="40">
        <f t="shared" si="7"/>
        <v>15</v>
      </c>
      <c r="R76" s="40">
        <f t="shared" si="7"/>
        <v>15</v>
      </c>
      <c r="S76" s="40">
        <f t="shared" si="7"/>
        <v>5</v>
      </c>
      <c r="T76" s="40">
        <f t="shared" si="7"/>
        <v>0</v>
      </c>
      <c r="U76" s="40">
        <f t="shared" si="7"/>
        <v>0</v>
      </c>
      <c r="V76" s="40">
        <f t="shared" si="7"/>
        <v>0</v>
      </c>
      <c r="W76" s="40">
        <f t="shared" si="7"/>
        <v>0</v>
      </c>
      <c r="X76" s="40">
        <f t="shared" si="7"/>
        <v>0</v>
      </c>
      <c r="Y76" s="40">
        <f t="shared" si="7"/>
        <v>0</v>
      </c>
      <c r="Z76" s="40">
        <f t="shared" si="7"/>
        <v>0</v>
      </c>
      <c r="AA76" s="40">
        <f t="shared" si="7"/>
        <v>0</v>
      </c>
      <c r="AB76" s="41">
        <f t="shared" si="7"/>
        <v>0</v>
      </c>
    </row>
    <row r="77" spans="2:28" ht="17.25" thickTop="1" thickBot="1" x14ac:dyDescent="0.3">
      <c r="B77" s="42" t="str">
        <f t="shared" si="4"/>
        <v>04.11.2021</v>
      </c>
      <c r="C77" s="52">
        <f t="shared" si="5"/>
        <v>0</v>
      </c>
      <c r="D77" s="53">
        <f t="shared" si="6"/>
        <v>-267</v>
      </c>
      <c r="E77" s="58">
        <f t="shared" si="7"/>
        <v>0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0</v>
      </c>
      <c r="R77" s="40">
        <f t="shared" si="7"/>
        <v>0</v>
      </c>
      <c r="S77" s="40">
        <f t="shared" si="7"/>
        <v>-50</v>
      </c>
      <c r="T77" s="40">
        <f t="shared" si="7"/>
        <v>-50</v>
      </c>
      <c r="U77" s="40">
        <f t="shared" si="7"/>
        <v>-50</v>
      </c>
      <c r="V77" s="40">
        <f t="shared" si="7"/>
        <v>-50</v>
      </c>
      <c r="W77" s="40">
        <f t="shared" si="7"/>
        <v>-25</v>
      </c>
      <c r="X77" s="40">
        <f t="shared" si="7"/>
        <v>-30</v>
      </c>
      <c r="Y77" s="40">
        <f t="shared" si="7"/>
        <v>0</v>
      </c>
      <c r="Z77" s="40">
        <f t="shared" si="7"/>
        <v>0</v>
      </c>
      <c r="AA77" s="40">
        <f t="shared" si="7"/>
        <v>0</v>
      </c>
      <c r="AB77" s="41">
        <f t="shared" si="7"/>
        <v>-12</v>
      </c>
    </row>
    <row r="78" spans="2:28" ht="17.25" thickTop="1" thickBot="1" x14ac:dyDescent="0.3">
      <c r="B78" s="42" t="str">
        <f t="shared" si="4"/>
        <v>05.11.2021</v>
      </c>
      <c r="C78" s="52">
        <f t="shared" si="5"/>
        <v>0</v>
      </c>
      <c r="D78" s="53">
        <f t="shared" si="6"/>
        <v>-234</v>
      </c>
      <c r="E78" s="58">
        <f t="shared" si="7"/>
        <v>0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9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0</v>
      </c>
      <c r="Q78" s="40">
        <f t="shared" si="7"/>
        <v>0</v>
      </c>
      <c r="R78" s="40">
        <f t="shared" si="7"/>
        <v>0</v>
      </c>
      <c r="S78" s="40">
        <f t="shared" si="7"/>
        <v>0</v>
      </c>
      <c r="T78" s="40">
        <f t="shared" si="7"/>
        <v>0</v>
      </c>
      <c r="U78" s="40">
        <f t="shared" si="7"/>
        <v>-50</v>
      </c>
      <c r="V78" s="40">
        <f t="shared" si="7"/>
        <v>-50</v>
      </c>
      <c r="W78" s="40">
        <f t="shared" si="7"/>
        <v>-50</v>
      </c>
      <c r="X78" s="40">
        <f t="shared" si="7"/>
        <v>-50</v>
      </c>
      <c r="Y78" s="40">
        <f t="shared" si="7"/>
        <v>0</v>
      </c>
      <c r="Z78" s="40">
        <f t="shared" si="7"/>
        <v>-34</v>
      </c>
      <c r="AA78" s="40">
        <f t="shared" si="7"/>
        <v>0</v>
      </c>
      <c r="AB78" s="41">
        <f t="shared" si="7"/>
        <v>0</v>
      </c>
    </row>
    <row r="79" spans="2:28" ht="17.25" thickTop="1" thickBot="1" x14ac:dyDescent="0.3">
      <c r="B79" s="42" t="str">
        <f t="shared" si="4"/>
        <v>06.11.2021</v>
      </c>
      <c r="C79" s="52">
        <f t="shared" si="5"/>
        <v>0</v>
      </c>
      <c r="D79" s="53">
        <f t="shared" si="6"/>
        <v>-143</v>
      </c>
      <c r="E79" s="58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0</v>
      </c>
      <c r="O79" s="40">
        <f t="shared" si="7"/>
        <v>-22</v>
      </c>
      <c r="P79" s="40">
        <f t="shared" si="7"/>
        <v>-41</v>
      </c>
      <c r="Q79" s="40">
        <f t="shared" si="7"/>
        <v>-40</v>
      </c>
      <c r="R79" s="40">
        <f t="shared" si="7"/>
        <v>-40</v>
      </c>
      <c r="S79" s="40">
        <f t="shared" si="7"/>
        <v>0</v>
      </c>
      <c r="T79" s="40">
        <f t="shared" si="7"/>
        <v>0</v>
      </c>
      <c r="U79" s="40">
        <f t="shared" si="7"/>
        <v>0</v>
      </c>
      <c r="V79" s="40">
        <f t="shared" si="7"/>
        <v>0</v>
      </c>
      <c r="W79" s="40">
        <f t="shared" si="7"/>
        <v>0</v>
      </c>
      <c r="X79" s="40">
        <f t="shared" si="7"/>
        <v>0</v>
      </c>
      <c r="Y79" s="40">
        <f t="shared" si="7"/>
        <v>0</v>
      </c>
      <c r="Z79" s="40">
        <f t="shared" si="7"/>
        <v>0</v>
      </c>
      <c r="AA79" s="40">
        <f t="shared" si="7"/>
        <v>0</v>
      </c>
      <c r="AB79" s="41">
        <f t="shared" si="7"/>
        <v>0</v>
      </c>
    </row>
    <row r="80" spans="2:28" ht="17.25" thickTop="1" thickBot="1" x14ac:dyDescent="0.3">
      <c r="B80" s="42" t="str">
        <f t="shared" si="4"/>
        <v>07.11.2021</v>
      </c>
      <c r="C80" s="52">
        <f t="shared" si="5"/>
        <v>0</v>
      </c>
      <c r="D80" s="53">
        <f t="shared" si="6"/>
        <v>-389</v>
      </c>
      <c r="E80" s="58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-32</v>
      </c>
      <c r="M80" s="40">
        <f t="shared" si="7"/>
        <v>-40</v>
      </c>
      <c r="N80" s="40">
        <f t="shared" si="7"/>
        <v>-47</v>
      </c>
      <c r="O80" s="40">
        <f t="shared" si="7"/>
        <v>-44</v>
      </c>
      <c r="P80" s="40">
        <f t="shared" si="7"/>
        <v>-44</v>
      </c>
      <c r="Q80" s="40">
        <f t="shared" si="7"/>
        <v>-40</v>
      </c>
      <c r="R80" s="40">
        <f t="shared" si="7"/>
        <v>-40</v>
      </c>
      <c r="S80" s="40">
        <f t="shared" si="7"/>
        <v>-41</v>
      </c>
      <c r="T80" s="40">
        <f t="shared" si="7"/>
        <v>-44</v>
      </c>
      <c r="U80" s="40">
        <f t="shared" si="7"/>
        <v>0</v>
      </c>
      <c r="V80" s="40">
        <f t="shared" si="7"/>
        <v>0</v>
      </c>
      <c r="W80" s="40">
        <f t="shared" si="7"/>
        <v>0</v>
      </c>
      <c r="X80" s="40">
        <f t="shared" si="7"/>
        <v>0</v>
      </c>
      <c r="Y80" s="40">
        <f t="shared" si="7"/>
        <v>0</v>
      </c>
      <c r="Z80" s="40">
        <f t="shared" si="7"/>
        <v>0</v>
      </c>
      <c r="AA80" s="40">
        <f t="shared" si="7"/>
        <v>-3</v>
      </c>
      <c r="AB80" s="41">
        <f t="shared" si="7"/>
        <v>-14</v>
      </c>
    </row>
    <row r="81" spans="2:28" ht="17.25" thickTop="1" thickBot="1" x14ac:dyDescent="0.3">
      <c r="B81" s="42" t="str">
        <f t="shared" si="4"/>
        <v>08.11.2021</v>
      </c>
      <c r="C81" s="52">
        <f t="shared" si="5"/>
        <v>7</v>
      </c>
      <c r="D81" s="53">
        <f t="shared" si="6"/>
        <v>-74</v>
      </c>
      <c r="E81" s="58">
        <f t="shared" si="7"/>
        <v>-43</v>
      </c>
      <c r="F81" s="40">
        <f t="shared" si="7"/>
        <v>-13</v>
      </c>
      <c r="G81" s="40">
        <f t="shared" si="7"/>
        <v>0</v>
      </c>
      <c r="H81" s="40">
        <f t="shared" si="7"/>
        <v>7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0</v>
      </c>
      <c r="N81" s="40">
        <f t="shared" si="7"/>
        <v>-18</v>
      </c>
      <c r="O81" s="40">
        <f t="shared" si="7"/>
        <v>0</v>
      </c>
      <c r="P81" s="40">
        <f t="shared" si="7"/>
        <v>0</v>
      </c>
      <c r="Q81" s="40">
        <f t="shared" si="7"/>
        <v>0</v>
      </c>
      <c r="R81" s="40">
        <f t="shared" si="7"/>
        <v>0</v>
      </c>
      <c r="S81" s="40">
        <f t="shared" si="7"/>
        <v>0</v>
      </c>
      <c r="T81" s="40">
        <f t="shared" si="7"/>
        <v>0</v>
      </c>
      <c r="U81" s="40">
        <f t="shared" si="7"/>
        <v>0</v>
      </c>
      <c r="V81" s="40">
        <f t="shared" si="7"/>
        <v>0</v>
      </c>
      <c r="W81" s="40">
        <f t="shared" si="7"/>
        <v>0</v>
      </c>
      <c r="X81" s="40">
        <f t="shared" si="7"/>
        <v>0</v>
      </c>
      <c r="Y81" s="40">
        <f t="shared" si="7"/>
        <v>0</v>
      </c>
      <c r="Z81" s="40">
        <f t="shared" si="7"/>
        <v>0</v>
      </c>
      <c r="AA81" s="40">
        <f t="shared" si="7"/>
        <v>0</v>
      </c>
      <c r="AB81" s="41">
        <f t="shared" si="7"/>
        <v>0</v>
      </c>
    </row>
    <row r="82" spans="2:28" ht="17.25" thickTop="1" thickBot="1" x14ac:dyDescent="0.3">
      <c r="B82" s="42" t="str">
        <f t="shared" si="4"/>
        <v>09.11.2021</v>
      </c>
      <c r="C82" s="52">
        <f t="shared" si="5"/>
        <v>0</v>
      </c>
      <c r="D82" s="53">
        <f t="shared" si="6"/>
        <v>-408</v>
      </c>
      <c r="E82" s="58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-33</v>
      </c>
      <c r="K82" s="40">
        <f t="shared" si="7"/>
        <v>-40</v>
      </c>
      <c r="L82" s="40">
        <f t="shared" si="7"/>
        <v>-40</v>
      </c>
      <c r="M82" s="40">
        <f t="shared" si="7"/>
        <v>-40</v>
      </c>
      <c r="N82" s="40">
        <f t="shared" si="7"/>
        <v>-40</v>
      </c>
      <c r="O82" s="40">
        <f t="shared" si="7"/>
        <v>-50</v>
      </c>
      <c r="P82" s="40">
        <f t="shared" si="7"/>
        <v>-20</v>
      </c>
      <c r="Q82" s="40">
        <f t="shared" si="7"/>
        <v>0</v>
      </c>
      <c r="R82" s="40">
        <f t="shared" si="7"/>
        <v>-15</v>
      </c>
      <c r="S82" s="40">
        <f t="shared" si="7"/>
        <v>0</v>
      </c>
      <c r="T82" s="40">
        <f t="shared" si="7"/>
        <v>0</v>
      </c>
      <c r="U82" s="40">
        <f t="shared" si="7"/>
        <v>0</v>
      </c>
      <c r="V82" s="40">
        <f t="shared" si="7"/>
        <v>0</v>
      </c>
      <c r="W82" s="40">
        <f t="shared" si="7"/>
        <v>-10</v>
      </c>
      <c r="X82" s="40">
        <f t="shared" si="7"/>
        <v>-40</v>
      </c>
      <c r="Y82" s="40">
        <f t="shared" si="7"/>
        <v>-40</v>
      </c>
      <c r="Z82" s="40">
        <f t="shared" si="7"/>
        <v>-40</v>
      </c>
      <c r="AA82" s="40">
        <f t="shared" si="7"/>
        <v>0</v>
      </c>
      <c r="AB82" s="41">
        <f t="shared" si="7"/>
        <v>0</v>
      </c>
    </row>
    <row r="83" spans="2:28" ht="17.25" thickTop="1" thickBot="1" x14ac:dyDescent="0.3">
      <c r="B83" s="42" t="str">
        <f t="shared" si="4"/>
        <v>10.11.2021</v>
      </c>
      <c r="C83" s="52">
        <f t="shared" si="5"/>
        <v>0</v>
      </c>
      <c r="D83" s="53">
        <f t="shared" si="6"/>
        <v>-52</v>
      </c>
      <c r="E83" s="58">
        <f t="shared" si="7"/>
        <v>-6</v>
      </c>
      <c r="F83" s="40">
        <f t="shared" si="7"/>
        <v>-13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-22</v>
      </c>
      <c r="P83" s="40">
        <f t="shared" si="7"/>
        <v>-11</v>
      </c>
      <c r="Q83" s="40">
        <f t="shared" si="7"/>
        <v>0</v>
      </c>
      <c r="R83" s="40">
        <f t="shared" si="7"/>
        <v>0</v>
      </c>
      <c r="S83" s="40">
        <f t="shared" si="7"/>
        <v>0</v>
      </c>
      <c r="T83" s="40">
        <f t="shared" si="7"/>
        <v>0</v>
      </c>
      <c r="U83" s="40">
        <f t="shared" si="7"/>
        <v>0</v>
      </c>
      <c r="V83" s="40">
        <f t="shared" si="7"/>
        <v>0</v>
      </c>
      <c r="W83" s="40">
        <f t="shared" si="7"/>
        <v>0</v>
      </c>
      <c r="X83" s="40">
        <f t="shared" si="7"/>
        <v>0</v>
      </c>
      <c r="Y83" s="40">
        <f t="shared" si="7"/>
        <v>0</v>
      </c>
      <c r="Z83" s="40">
        <f t="shared" si="7"/>
        <v>0</v>
      </c>
      <c r="AA83" s="40">
        <f t="shared" si="7"/>
        <v>0</v>
      </c>
      <c r="AB83" s="41">
        <f t="shared" si="7"/>
        <v>0</v>
      </c>
    </row>
    <row r="84" spans="2:28" ht="17.25" thickTop="1" thickBot="1" x14ac:dyDescent="0.3">
      <c r="B84" s="42" t="str">
        <f t="shared" si="4"/>
        <v>11.11.2021</v>
      </c>
      <c r="C84" s="52">
        <f t="shared" si="5"/>
        <v>0</v>
      </c>
      <c r="D84" s="53">
        <f t="shared" si="6"/>
        <v>-482</v>
      </c>
      <c r="E84" s="58">
        <f t="shared" si="7"/>
        <v>-13</v>
      </c>
      <c r="F84" s="40">
        <f t="shared" si="7"/>
        <v>-33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0</v>
      </c>
      <c r="N84" s="40">
        <f t="shared" si="7"/>
        <v>-23</v>
      </c>
      <c r="O84" s="40">
        <f t="shared" si="7"/>
        <v>-45</v>
      </c>
      <c r="P84" s="40">
        <f t="shared" si="7"/>
        <v>-45</v>
      </c>
      <c r="Q84" s="40">
        <f t="shared" si="7"/>
        <v>-40</v>
      </c>
      <c r="R84" s="40">
        <f t="shared" si="7"/>
        <v>-33</v>
      </c>
      <c r="S84" s="40">
        <f t="shared" si="7"/>
        <v>-30</v>
      </c>
      <c r="T84" s="40">
        <f t="shared" si="7"/>
        <v>-32</v>
      </c>
      <c r="U84" s="40">
        <f t="shared" si="7"/>
        <v>-50</v>
      </c>
      <c r="V84" s="40">
        <f t="shared" si="7"/>
        <v>-40</v>
      </c>
      <c r="W84" s="40">
        <f t="shared" si="7"/>
        <v>-40</v>
      </c>
      <c r="X84" s="40">
        <f t="shared" si="7"/>
        <v>-40</v>
      </c>
      <c r="Y84" s="40">
        <f t="shared" si="7"/>
        <v>-14</v>
      </c>
      <c r="Z84" s="40">
        <f t="shared" si="7"/>
        <v>-4</v>
      </c>
      <c r="AA84" s="40">
        <f t="shared" si="7"/>
        <v>0</v>
      </c>
      <c r="AB84" s="41">
        <f t="shared" si="7"/>
        <v>0</v>
      </c>
    </row>
    <row r="85" spans="2:28" ht="17.25" thickTop="1" thickBot="1" x14ac:dyDescent="0.3">
      <c r="B85" s="42" t="str">
        <f t="shared" si="4"/>
        <v>12.11.2021</v>
      </c>
      <c r="C85" s="52">
        <f t="shared" si="5"/>
        <v>0</v>
      </c>
      <c r="D85" s="53">
        <f t="shared" si="6"/>
        <v>-282</v>
      </c>
      <c r="E85" s="58">
        <f t="shared" si="7"/>
        <v>0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0</v>
      </c>
      <c r="O85" s="40">
        <f t="shared" si="7"/>
        <v>0</v>
      </c>
      <c r="P85" s="40">
        <f t="shared" si="7"/>
        <v>0</v>
      </c>
      <c r="Q85" s="40">
        <f t="shared" si="7"/>
        <v>-21</v>
      </c>
      <c r="R85" s="40">
        <f t="shared" si="7"/>
        <v>-25</v>
      </c>
      <c r="S85" s="40">
        <f t="shared" si="7"/>
        <v>-40</v>
      </c>
      <c r="T85" s="40">
        <f t="shared" ref="T85:AB85" si="8">T15+T50</f>
        <v>-40</v>
      </c>
      <c r="U85" s="40">
        <f t="shared" si="8"/>
        <v>-40</v>
      </c>
      <c r="V85" s="40">
        <f t="shared" si="8"/>
        <v>-40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-16</v>
      </c>
      <c r="AA85" s="40">
        <f t="shared" si="8"/>
        <v>-45</v>
      </c>
      <c r="AB85" s="41">
        <f t="shared" si="8"/>
        <v>-15</v>
      </c>
    </row>
    <row r="86" spans="2:28" ht="17.25" thickTop="1" thickBot="1" x14ac:dyDescent="0.3">
      <c r="B86" s="42" t="str">
        <f t="shared" si="4"/>
        <v>13.11.2021</v>
      </c>
      <c r="C86" s="52">
        <f t="shared" si="5"/>
        <v>56</v>
      </c>
      <c r="D86" s="53">
        <f t="shared" si="6"/>
        <v>0</v>
      </c>
      <c r="E86" s="58">
        <f t="shared" ref="E86:AB96" si="9">E16+E51</f>
        <v>0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6</v>
      </c>
      <c r="J86" s="40">
        <f t="shared" si="9"/>
        <v>15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0</v>
      </c>
      <c r="O86" s="40">
        <f t="shared" si="9"/>
        <v>0</v>
      </c>
      <c r="P86" s="40">
        <f t="shared" si="9"/>
        <v>5</v>
      </c>
      <c r="Q86" s="40">
        <f t="shared" si="9"/>
        <v>0</v>
      </c>
      <c r="R86" s="40">
        <f t="shared" si="9"/>
        <v>0</v>
      </c>
      <c r="S86" s="40">
        <f t="shared" si="9"/>
        <v>0</v>
      </c>
      <c r="T86" s="40">
        <f t="shared" si="9"/>
        <v>10</v>
      </c>
      <c r="U86" s="40">
        <f t="shared" si="9"/>
        <v>10</v>
      </c>
      <c r="V86" s="40">
        <f t="shared" si="9"/>
        <v>0</v>
      </c>
      <c r="W86" s="40">
        <f t="shared" si="9"/>
        <v>0</v>
      </c>
      <c r="X86" s="40">
        <f t="shared" si="9"/>
        <v>0</v>
      </c>
      <c r="Y86" s="40">
        <f t="shared" si="9"/>
        <v>0</v>
      </c>
      <c r="Z86" s="40">
        <f t="shared" si="9"/>
        <v>10</v>
      </c>
      <c r="AA86" s="40">
        <f t="shared" si="9"/>
        <v>0</v>
      </c>
      <c r="AB86" s="41">
        <f t="shared" si="9"/>
        <v>0</v>
      </c>
    </row>
    <row r="87" spans="2:28" ht="17.25" thickTop="1" thickBot="1" x14ac:dyDescent="0.3">
      <c r="B87" s="42" t="str">
        <f t="shared" si="4"/>
        <v>14.11.2021</v>
      </c>
      <c r="C87" s="52">
        <f t="shared" si="5"/>
        <v>28</v>
      </c>
      <c r="D87" s="53">
        <f t="shared" si="6"/>
        <v>0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20</v>
      </c>
      <c r="L87" s="40">
        <f t="shared" si="9"/>
        <v>0</v>
      </c>
      <c r="M87" s="40">
        <f t="shared" si="9"/>
        <v>8</v>
      </c>
      <c r="N87" s="40">
        <f t="shared" si="9"/>
        <v>0</v>
      </c>
      <c r="O87" s="40">
        <f t="shared" si="9"/>
        <v>0</v>
      </c>
      <c r="P87" s="40">
        <f t="shared" si="9"/>
        <v>0</v>
      </c>
      <c r="Q87" s="40">
        <f t="shared" si="9"/>
        <v>0</v>
      </c>
      <c r="R87" s="40">
        <f t="shared" si="9"/>
        <v>0</v>
      </c>
      <c r="S87" s="40">
        <f t="shared" si="9"/>
        <v>0</v>
      </c>
      <c r="T87" s="40">
        <f t="shared" si="9"/>
        <v>0</v>
      </c>
      <c r="U87" s="40">
        <f t="shared" si="9"/>
        <v>0</v>
      </c>
      <c r="V87" s="40">
        <f t="shared" si="9"/>
        <v>0</v>
      </c>
      <c r="W87" s="40">
        <f t="shared" si="9"/>
        <v>0</v>
      </c>
      <c r="X87" s="40">
        <f t="shared" si="9"/>
        <v>0</v>
      </c>
      <c r="Y87" s="40">
        <f t="shared" si="9"/>
        <v>0</v>
      </c>
      <c r="Z87" s="40">
        <f t="shared" si="9"/>
        <v>0</v>
      </c>
      <c r="AA87" s="40">
        <f t="shared" si="9"/>
        <v>0</v>
      </c>
      <c r="AB87" s="41">
        <f t="shared" si="9"/>
        <v>0</v>
      </c>
    </row>
    <row r="88" spans="2:28" ht="17.25" thickTop="1" thickBot="1" x14ac:dyDescent="0.3">
      <c r="B88" s="42" t="str">
        <f t="shared" si="4"/>
        <v>15.11.2021</v>
      </c>
      <c r="C88" s="52">
        <f t="shared" si="5"/>
        <v>65</v>
      </c>
      <c r="D88" s="53">
        <f t="shared" si="6"/>
        <v>-70</v>
      </c>
      <c r="E88" s="58">
        <f t="shared" si="9"/>
        <v>0</v>
      </c>
      <c r="F88" s="40">
        <f t="shared" si="9"/>
        <v>0</v>
      </c>
      <c r="G88" s="40">
        <f t="shared" si="9"/>
        <v>0</v>
      </c>
      <c r="H88" s="40">
        <f t="shared" si="9"/>
        <v>-27</v>
      </c>
      <c r="I88" s="40">
        <f t="shared" si="9"/>
        <v>-27</v>
      </c>
      <c r="J88" s="40">
        <f t="shared" si="9"/>
        <v>-16</v>
      </c>
      <c r="K88" s="40">
        <f t="shared" si="9"/>
        <v>0</v>
      </c>
      <c r="L88" s="40">
        <f t="shared" si="9"/>
        <v>0</v>
      </c>
      <c r="M88" s="40">
        <f t="shared" si="9"/>
        <v>0</v>
      </c>
      <c r="N88" s="40">
        <f t="shared" si="9"/>
        <v>0</v>
      </c>
      <c r="O88" s="40">
        <f t="shared" si="9"/>
        <v>0</v>
      </c>
      <c r="P88" s="40">
        <f t="shared" si="9"/>
        <v>7</v>
      </c>
      <c r="Q88" s="40">
        <f t="shared" si="9"/>
        <v>0</v>
      </c>
      <c r="R88" s="40">
        <f t="shared" si="9"/>
        <v>15</v>
      </c>
      <c r="S88" s="40">
        <f t="shared" si="9"/>
        <v>0</v>
      </c>
      <c r="T88" s="40">
        <f t="shared" si="9"/>
        <v>0</v>
      </c>
      <c r="U88" s="40">
        <f t="shared" si="9"/>
        <v>0</v>
      </c>
      <c r="V88" s="40">
        <f t="shared" si="9"/>
        <v>0</v>
      </c>
      <c r="W88" s="40">
        <f t="shared" si="9"/>
        <v>5</v>
      </c>
      <c r="X88" s="40">
        <f t="shared" si="9"/>
        <v>10</v>
      </c>
      <c r="Y88" s="40">
        <f t="shared" si="9"/>
        <v>5</v>
      </c>
      <c r="Z88" s="40">
        <f t="shared" si="9"/>
        <v>17</v>
      </c>
      <c r="AA88" s="40">
        <f t="shared" si="9"/>
        <v>0</v>
      </c>
      <c r="AB88" s="41">
        <f t="shared" si="9"/>
        <v>6</v>
      </c>
    </row>
    <row r="89" spans="2:28" ht="17.25" thickTop="1" thickBot="1" x14ac:dyDescent="0.3">
      <c r="B89" s="42" t="str">
        <f t="shared" si="4"/>
        <v>16.11.2021</v>
      </c>
      <c r="C89" s="52">
        <f t="shared" si="5"/>
        <v>0</v>
      </c>
      <c r="D89" s="53">
        <f t="shared" si="6"/>
        <v>0</v>
      </c>
      <c r="E89" s="58">
        <f t="shared" si="9"/>
        <v>0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0</v>
      </c>
      <c r="T89" s="40">
        <f t="shared" si="9"/>
        <v>0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0</v>
      </c>
      <c r="AA89" s="40">
        <f t="shared" si="9"/>
        <v>0</v>
      </c>
      <c r="AB89" s="41">
        <f t="shared" si="9"/>
        <v>0</v>
      </c>
    </row>
    <row r="90" spans="2:28" ht="17.25" thickTop="1" thickBot="1" x14ac:dyDescent="0.3">
      <c r="B90" s="42" t="str">
        <f t="shared" si="4"/>
        <v>17.11.2021</v>
      </c>
      <c r="C90" s="52">
        <f t="shared" si="5"/>
        <v>46</v>
      </c>
      <c r="D90" s="53">
        <f t="shared" si="6"/>
        <v>0</v>
      </c>
      <c r="E90" s="58">
        <f t="shared" si="9"/>
        <v>0</v>
      </c>
      <c r="F90" s="40">
        <f t="shared" si="9"/>
        <v>7</v>
      </c>
      <c r="G90" s="40">
        <f t="shared" si="9"/>
        <v>13</v>
      </c>
      <c r="H90" s="40">
        <f t="shared" si="9"/>
        <v>10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0</v>
      </c>
      <c r="P90" s="40">
        <f t="shared" si="9"/>
        <v>0</v>
      </c>
      <c r="Q90" s="40">
        <f t="shared" si="9"/>
        <v>0</v>
      </c>
      <c r="R90" s="40">
        <f t="shared" si="9"/>
        <v>0</v>
      </c>
      <c r="S90" s="40">
        <f t="shared" si="9"/>
        <v>1</v>
      </c>
      <c r="T90" s="40">
        <f t="shared" si="9"/>
        <v>0</v>
      </c>
      <c r="U90" s="40">
        <f t="shared" si="9"/>
        <v>10</v>
      </c>
      <c r="V90" s="40">
        <f t="shared" si="9"/>
        <v>5</v>
      </c>
      <c r="W90" s="40">
        <f t="shared" si="9"/>
        <v>0</v>
      </c>
      <c r="X90" s="40">
        <f t="shared" si="9"/>
        <v>0</v>
      </c>
      <c r="Y90" s="40">
        <f t="shared" si="9"/>
        <v>0</v>
      </c>
      <c r="Z90" s="40">
        <f t="shared" si="9"/>
        <v>0</v>
      </c>
      <c r="AA90" s="40">
        <f t="shared" si="9"/>
        <v>0</v>
      </c>
      <c r="AB90" s="41">
        <f t="shared" si="9"/>
        <v>0</v>
      </c>
    </row>
    <row r="91" spans="2:28" ht="17.25" thickTop="1" thickBot="1" x14ac:dyDescent="0.3">
      <c r="B91" s="42" t="str">
        <f t="shared" si="4"/>
        <v>18.11.2021</v>
      </c>
      <c r="C91" s="52">
        <f t="shared" si="5"/>
        <v>0</v>
      </c>
      <c r="D91" s="53">
        <f t="shared" si="6"/>
        <v>-34</v>
      </c>
      <c r="E91" s="58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0</v>
      </c>
      <c r="N91" s="40">
        <f t="shared" si="9"/>
        <v>0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0</v>
      </c>
      <c r="T91" s="40">
        <f t="shared" si="9"/>
        <v>0</v>
      </c>
      <c r="U91" s="40">
        <f t="shared" si="9"/>
        <v>-4</v>
      </c>
      <c r="V91" s="40">
        <f t="shared" si="9"/>
        <v>0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0</v>
      </c>
      <c r="AA91" s="40">
        <f t="shared" si="9"/>
        <v>-30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19.11.2021</v>
      </c>
      <c r="C92" s="52">
        <f t="shared" si="5"/>
        <v>10</v>
      </c>
      <c r="D92" s="53">
        <f t="shared" si="6"/>
        <v>-25</v>
      </c>
      <c r="E92" s="58">
        <f t="shared" si="9"/>
        <v>0</v>
      </c>
      <c r="F92" s="40">
        <f t="shared" si="9"/>
        <v>-4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0</v>
      </c>
      <c r="N92" s="40">
        <f t="shared" si="9"/>
        <v>0</v>
      </c>
      <c r="O92" s="40">
        <f t="shared" si="9"/>
        <v>5</v>
      </c>
      <c r="P92" s="40">
        <f t="shared" si="9"/>
        <v>5</v>
      </c>
      <c r="Q92" s="40">
        <f t="shared" si="9"/>
        <v>0</v>
      </c>
      <c r="R92" s="40">
        <f t="shared" si="9"/>
        <v>0</v>
      </c>
      <c r="S92" s="40">
        <f t="shared" si="9"/>
        <v>0</v>
      </c>
      <c r="T92" s="40">
        <f t="shared" si="9"/>
        <v>0</v>
      </c>
      <c r="U92" s="40">
        <f t="shared" si="9"/>
        <v>-10</v>
      </c>
      <c r="V92" s="40">
        <f t="shared" si="9"/>
        <v>0</v>
      </c>
      <c r="W92" s="40">
        <f t="shared" si="9"/>
        <v>0</v>
      </c>
      <c r="X92" s="40">
        <f t="shared" si="9"/>
        <v>-11</v>
      </c>
      <c r="Y92" s="40">
        <f t="shared" si="9"/>
        <v>0</v>
      </c>
      <c r="Z92" s="40">
        <f t="shared" si="9"/>
        <v>0</v>
      </c>
      <c r="AA92" s="40">
        <f t="shared" si="9"/>
        <v>0</v>
      </c>
      <c r="AB92" s="41">
        <f t="shared" si="9"/>
        <v>0</v>
      </c>
    </row>
    <row r="93" spans="2:28" ht="17.25" thickTop="1" thickBot="1" x14ac:dyDescent="0.3">
      <c r="B93" s="42" t="str">
        <f t="shared" si="4"/>
        <v>20.11.2021</v>
      </c>
      <c r="C93" s="52">
        <f t="shared" si="5"/>
        <v>0</v>
      </c>
      <c r="D93" s="53">
        <f t="shared" si="6"/>
        <v>-364</v>
      </c>
      <c r="E93" s="58">
        <f t="shared" si="9"/>
        <v>0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0</v>
      </c>
      <c r="O93" s="40">
        <f t="shared" si="9"/>
        <v>-20</v>
      </c>
      <c r="P93" s="40">
        <f t="shared" si="9"/>
        <v>-18</v>
      </c>
      <c r="Q93" s="40">
        <f t="shared" si="9"/>
        <v>-7</v>
      </c>
      <c r="R93" s="40">
        <f t="shared" si="9"/>
        <v>-20</v>
      </c>
      <c r="S93" s="40">
        <f t="shared" si="9"/>
        <v>0</v>
      </c>
      <c r="T93" s="40">
        <f t="shared" si="9"/>
        <v>-18</v>
      </c>
      <c r="U93" s="40">
        <f t="shared" si="9"/>
        <v>-26</v>
      </c>
      <c r="V93" s="40">
        <f t="shared" si="9"/>
        <v>-9</v>
      </c>
      <c r="W93" s="40">
        <f t="shared" si="9"/>
        <v>-27</v>
      </c>
      <c r="X93" s="40">
        <f t="shared" si="9"/>
        <v>-36</v>
      </c>
      <c r="Y93" s="40">
        <f t="shared" si="9"/>
        <v>-46</v>
      </c>
      <c r="Z93" s="40">
        <f t="shared" si="9"/>
        <v>-47</v>
      </c>
      <c r="AA93" s="40">
        <f t="shared" si="9"/>
        <v>-45</v>
      </c>
      <c r="AB93" s="41">
        <f t="shared" si="9"/>
        <v>-45</v>
      </c>
    </row>
    <row r="94" spans="2:28" ht="17.25" thickTop="1" thickBot="1" x14ac:dyDescent="0.3">
      <c r="B94" s="42" t="str">
        <f t="shared" si="4"/>
        <v>21.11.2021</v>
      </c>
      <c r="C94" s="52">
        <f t="shared" si="5"/>
        <v>0</v>
      </c>
      <c r="D94" s="53">
        <f t="shared" si="6"/>
        <v>-681</v>
      </c>
      <c r="E94" s="58">
        <f t="shared" si="9"/>
        <v>-19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-16</v>
      </c>
      <c r="M94" s="40">
        <f t="shared" si="9"/>
        <v>0</v>
      </c>
      <c r="N94" s="40">
        <f t="shared" si="9"/>
        <v>-50</v>
      </c>
      <c r="O94" s="40">
        <f t="shared" si="9"/>
        <v>-50</v>
      </c>
      <c r="P94" s="40">
        <f t="shared" si="9"/>
        <v>-50</v>
      </c>
      <c r="Q94" s="40">
        <f t="shared" si="9"/>
        <v>-43</v>
      </c>
      <c r="R94" s="40">
        <f t="shared" si="9"/>
        <v>-50</v>
      </c>
      <c r="S94" s="40">
        <f t="shared" si="9"/>
        <v>-50</v>
      </c>
      <c r="T94" s="40">
        <f t="shared" si="9"/>
        <v>-50</v>
      </c>
      <c r="U94" s="40">
        <f t="shared" si="9"/>
        <v>-50</v>
      </c>
      <c r="V94" s="40">
        <f t="shared" si="9"/>
        <v>-50</v>
      </c>
      <c r="W94" s="40">
        <f t="shared" si="9"/>
        <v>-50</v>
      </c>
      <c r="X94" s="40">
        <f t="shared" si="9"/>
        <v>-40</v>
      </c>
      <c r="Y94" s="40">
        <f t="shared" si="9"/>
        <v>-40</v>
      </c>
      <c r="Z94" s="40">
        <f t="shared" si="9"/>
        <v>-40</v>
      </c>
      <c r="AA94" s="40">
        <f t="shared" si="9"/>
        <v>-33</v>
      </c>
      <c r="AB94" s="41">
        <f t="shared" si="9"/>
        <v>0</v>
      </c>
    </row>
    <row r="95" spans="2:28" ht="17.25" thickTop="1" thickBot="1" x14ac:dyDescent="0.3">
      <c r="B95" s="42" t="str">
        <f t="shared" si="4"/>
        <v>22.11.2021</v>
      </c>
      <c r="C95" s="52">
        <f t="shared" si="5"/>
        <v>218</v>
      </c>
      <c r="D95" s="53">
        <f t="shared" si="6"/>
        <v>0</v>
      </c>
      <c r="E95" s="58">
        <f t="shared" si="9"/>
        <v>0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40</v>
      </c>
      <c r="O95" s="40">
        <f t="shared" si="9"/>
        <v>40</v>
      </c>
      <c r="P95" s="40">
        <f t="shared" si="9"/>
        <v>40</v>
      </c>
      <c r="Q95" s="40">
        <f t="shared" si="9"/>
        <v>40</v>
      </c>
      <c r="R95" s="40">
        <f t="shared" si="9"/>
        <v>40</v>
      </c>
      <c r="S95" s="40">
        <f t="shared" si="9"/>
        <v>0</v>
      </c>
      <c r="T95" s="40">
        <f t="shared" si="9"/>
        <v>8</v>
      </c>
      <c r="U95" s="40">
        <f t="shared" si="9"/>
        <v>10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0</v>
      </c>
    </row>
    <row r="96" spans="2:28" ht="17.25" thickTop="1" thickBot="1" x14ac:dyDescent="0.3">
      <c r="B96" s="42" t="str">
        <f t="shared" si="4"/>
        <v>23.11.2021</v>
      </c>
      <c r="C96" s="52">
        <f t="shared" si="5"/>
        <v>24</v>
      </c>
      <c r="D96" s="53">
        <f t="shared" si="6"/>
        <v>0</v>
      </c>
      <c r="E96" s="58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8</v>
      </c>
      <c r="M96" s="40">
        <f t="shared" si="9"/>
        <v>0</v>
      </c>
      <c r="N96" s="40">
        <f t="shared" si="9"/>
        <v>0</v>
      </c>
      <c r="O96" s="40">
        <f t="shared" si="9"/>
        <v>0</v>
      </c>
      <c r="P96" s="40">
        <f t="shared" si="9"/>
        <v>0</v>
      </c>
      <c r="Q96" s="40">
        <f t="shared" si="9"/>
        <v>0</v>
      </c>
      <c r="R96" s="40">
        <f t="shared" si="9"/>
        <v>16</v>
      </c>
      <c r="S96" s="40">
        <f t="shared" si="9"/>
        <v>0</v>
      </c>
      <c r="T96" s="40">
        <f t="shared" ref="T96:AB96" si="10">T26+T61</f>
        <v>0</v>
      </c>
      <c r="U96" s="40">
        <f t="shared" si="10"/>
        <v>0</v>
      </c>
      <c r="V96" s="40">
        <f t="shared" si="10"/>
        <v>0</v>
      </c>
      <c r="W96" s="40">
        <f t="shared" si="10"/>
        <v>0</v>
      </c>
      <c r="X96" s="40">
        <f t="shared" si="10"/>
        <v>0</v>
      </c>
      <c r="Y96" s="40">
        <f t="shared" si="10"/>
        <v>0</v>
      </c>
      <c r="Z96" s="40">
        <f t="shared" si="10"/>
        <v>0</v>
      </c>
      <c r="AA96" s="40">
        <f t="shared" si="10"/>
        <v>0</v>
      </c>
      <c r="AB96" s="41">
        <f t="shared" si="10"/>
        <v>0</v>
      </c>
    </row>
    <row r="97" spans="2:28" ht="17.25" thickTop="1" thickBot="1" x14ac:dyDescent="0.3">
      <c r="B97" s="42" t="str">
        <f t="shared" si="4"/>
        <v>24.11.2021</v>
      </c>
      <c r="C97" s="52">
        <f t="shared" si="5"/>
        <v>102</v>
      </c>
      <c r="D97" s="53">
        <f t="shared" si="6"/>
        <v>-35</v>
      </c>
      <c r="E97" s="58">
        <f t="shared" ref="E97:AB104" si="11">E27+E62</f>
        <v>0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9</v>
      </c>
      <c r="P97" s="40">
        <f t="shared" si="11"/>
        <v>21</v>
      </c>
      <c r="Q97" s="40">
        <f t="shared" si="11"/>
        <v>27</v>
      </c>
      <c r="R97" s="40">
        <f t="shared" si="11"/>
        <v>28</v>
      </c>
      <c r="S97" s="40">
        <f t="shared" si="11"/>
        <v>17</v>
      </c>
      <c r="T97" s="40">
        <f t="shared" si="11"/>
        <v>0</v>
      </c>
      <c r="U97" s="40">
        <f t="shared" si="11"/>
        <v>0</v>
      </c>
      <c r="V97" s="40">
        <f t="shared" si="11"/>
        <v>0</v>
      </c>
      <c r="W97" s="40">
        <f t="shared" si="11"/>
        <v>0</v>
      </c>
      <c r="X97" s="40">
        <f t="shared" si="11"/>
        <v>0</v>
      </c>
      <c r="Y97" s="40">
        <f t="shared" si="11"/>
        <v>0</v>
      </c>
      <c r="Z97" s="40">
        <f t="shared" si="11"/>
        <v>0</v>
      </c>
      <c r="AA97" s="40">
        <f t="shared" si="11"/>
        <v>-20</v>
      </c>
      <c r="AB97" s="41">
        <f t="shared" si="11"/>
        <v>-15</v>
      </c>
    </row>
    <row r="98" spans="2:28" ht="17.25" thickTop="1" thickBot="1" x14ac:dyDescent="0.3">
      <c r="B98" s="42" t="str">
        <f t="shared" si="4"/>
        <v>25.11.2021</v>
      </c>
      <c r="C98" s="52">
        <f t="shared" si="5"/>
        <v>26</v>
      </c>
      <c r="D98" s="53">
        <f t="shared" si="6"/>
        <v>-139</v>
      </c>
      <c r="E98" s="58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-20</v>
      </c>
      <c r="M98" s="40">
        <f t="shared" si="11"/>
        <v>0</v>
      </c>
      <c r="N98" s="40">
        <f t="shared" si="11"/>
        <v>-8</v>
      </c>
      <c r="O98" s="40">
        <f t="shared" si="11"/>
        <v>0</v>
      </c>
      <c r="P98" s="40">
        <f t="shared" si="11"/>
        <v>0</v>
      </c>
      <c r="Q98" s="40">
        <f t="shared" si="11"/>
        <v>14</v>
      </c>
      <c r="R98" s="40">
        <f t="shared" si="11"/>
        <v>12</v>
      </c>
      <c r="S98" s="40">
        <f t="shared" si="11"/>
        <v>0</v>
      </c>
      <c r="T98" s="40">
        <f t="shared" si="11"/>
        <v>0</v>
      </c>
      <c r="U98" s="40">
        <f t="shared" si="11"/>
        <v>0</v>
      </c>
      <c r="V98" s="40">
        <f t="shared" si="11"/>
        <v>0</v>
      </c>
      <c r="W98" s="40">
        <f t="shared" si="11"/>
        <v>-13</v>
      </c>
      <c r="X98" s="40">
        <f t="shared" si="11"/>
        <v>-40</v>
      </c>
      <c r="Y98" s="40">
        <f t="shared" si="11"/>
        <v>-35</v>
      </c>
      <c r="Z98" s="40">
        <f t="shared" si="11"/>
        <v>-23</v>
      </c>
      <c r="AA98" s="40">
        <f t="shared" si="11"/>
        <v>0</v>
      </c>
      <c r="AB98" s="41">
        <f t="shared" si="11"/>
        <v>0</v>
      </c>
    </row>
    <row r="99" spans="2:28" ht="17.25" thickTop="1" thickBot="1" x14ac:dyDescent="0.3">
      <c r="B99" s="42" t="str">
        <f t="shared" si="4"/>
        <v>26.11.2021</v>
      </c>
      <c r="C99" s="52">
        <f t="shared" si="5"/>
        <v>66</v>
      </c>
      <c r="D99" s="53">
        <f t="shared" si="6"/>
        <v>-253</v>
      </c>
      <c r="E99" s="58">
        <f t="shared" si="11"/>
        <v>0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18</v>
      </c>
      <c r="O99" s="40">
        <f t="shared" si="11"/>
        <v>0</v>
      </c>
      <c r="P99" s="40">
        <f t="shared" si="11"/>
        <v>5</v>
      </c>
      <c r="Q99" s="40">
        <f t="shared" si="11"/>
        <v>17</v>
      </c>
      <c r="R99" s="40">
        <f t="shared" si="11"/>
        <v>26</v>
      </c>
      <c r="S99" s="40">
        <f t="shared" si="11"/>
        <v>0</v>
      </c>
      <c r="T99" s="40">
        <f t="shared" si="11"/>
        <v>0</v>
      </c>
      <c r="U99" s="40">
        <f t="shared" si="11"/>
        <v>-28</v>
      </c>
      <c r="V99" s="40">
        <f t="shared" si="11"/>
        <v>-20</v>
      </c>
      <c r="W99" s="40">
        <f t="shared" si="11"/>
        <v>-32</v>
      </c>
      <c r="X99" s="40">
        <f t="shared" si="11"/>
        <v>-40</v>
      </c>
      <c r="Y99" s="40">
        <f t="shared" si="11"/>
        <v>-36</v>
      </c>
      <c r="Z99" s="40">
        <f t="shared" si="11"/>
        <v>-45</v>
      </c>
      <c r="AA99" s="40">
        <f t="shared" si="11"/>
        <v>-32</v>
      </c>
      <c r="AB99" s="41">
        <f t="shared" si="11"/>
        <v>-20</v>
      </c>
    </row>
    <row r="100" spans="2:28" ht="17.25" thickTop="1" thickBot="1" x14ac:dyDescent="0.3">
      <c r="B100" s="42" t="str">
        <f t="shared" si="4"/>
        <v>27.11.2021</v>
      </c>
      <c r="C100" s="52">
        <f t="shared" si="5"/>
        <v>0</v>
      </c>
      <c r="D100" s="53">
        <f t="shared" si="6"/>
        <v>-437</v>
      </c>
      <c r="E100" s="58">
        <f t="shared" si="11"/>
        <v>-5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-10</v>
      </c>
      <c r="L100" s="40">
        <f t="shared" si="11"/>
        <v>0</v>
      </c>
      <c r="M100" s="40">
        <f t="shared" si="11"/>
        <v>0</v>
      </c>
      <c r="N100" s="40">
        <f t="shared" si="11"/>
        <v>-20</v>
      </c>
      <c r="O100" s="40">
        <f t="shared" si="11"/>
        <v>-20</v>
      </c>
      <c r="P100" s="40">
        <f t="shared" si="11"/>
        <v>-20</v>
      </c>
      <c r="Q100" s="40">
        <f t="shared" si="11"/>
        <v>-26</v>
      </c>
      <c r="R100" s="40">
        <f t="shared" si="11"/>
        <v>-26</v>
      </c>
      <c r="S100" s="40">
        <f t="shared" si="11"/>
        <v>-50</v>
      </c>
      <c r="T100" s="40">
        <f t="shared" si="11"/>
        <v>-43</v>
      </c>
      <c r="U100" s="40">
        <f t="shared" si="11"/>
        <v>-8</v>
      </c>
      <c r="V100" s="40">
        <f t="shared" si="11"/>
        <v>-2</v>
      </c>
      <c r="W100" s="40">
        <f t="shared" si="11"/>
        <v>-14</v>
      </c>
      <c r="X100" s="40">
        <f t="shared" si="11"/>
        <v>-34</v>
      </c>
      <c r="Y100" s="40">
        <f t="shared" si="11"/>
        <v>-28</v>
      </c>
      <c r="Z100" s="40">
        <f t="shared" si="11"/>
        <v>-49</v>
      </c>
      <c r="AA100" s="40">
        <f t="shared" si="11"/>
        <v>-42</v>
      </c>
      <c r="AB100" s="41">
        <f t="shared" si="11"/>
        <v>-40</v>
      </c>
    </row>
    <row r="101" spans="2:28" ht="17.25" thickTop="1" thickBot="1" x14ac:dyDescent="0.3">
      <c r="B101" s="42" t="str">
        <f t="shared" si="4"/>
        <v>28.11.2021</v>
      </c>
      <c r="C101" s="52">
        <f t="shared" si="5"/>
        <v>1</v>
      </c>
      <c r="D101" s="53">
        <f t="shared" si="6"/>
        <v>-706</v>
      </c>
      <c r="E101" s="58">
        <f t="shared" si="11"/>
        <v>-20</v>
      </c>
      <c r="F101" s="40">
        <f t="shared" si="11"/>
        <v>-16</v>
      </c>
      <c r="G101" s="40">
        <f t="shared" si="11"/>
        <v>-10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-22</v>
      </c>
      <c r="L101" s="40">
        <f t="shared" si="11"/>
        <v>-50</v>
      </c>
      <c r="M101" s="40">
        <f t="shared" si="11"/>
        <v>-32</v>
      </c>
      <c r="N101" s="40">
        <f t="shared" si="11"/>
        <v>-50</v>
      </c>
      <c r="O101" s="40">
        <f t="shared" si="11"/>
        <v>-50</v>
      </c>
      <c r="P101" s="40">
        <f t="shared" si="11"/>
        <v>-50</v>
      </c>
      <c r="Q101" s="40">
        <f t="shared" si="11"/>
        <v>-50</v>
      </c>
      <c r="R101" s="40">
        <f t="shared" si="11"/>
        <v>-35</v>
      </c>
      <c r="S101" s="40">
        <f t="shared" si="11"/>
        <v>1</v>
      </c>
      <c r="T101" s="40">
        <f t="shared" si="11"/>
        <v>0</v>
      </c>
      <c r="U101" s="40">
        <f t="shared" si="11"/>
        <v>0</v>
      </c>
      <c r="V101" s="40">
        <f t="shared" si="11"/>
        <v>-36</v>
      </c>
      <c r="W101" s="40">
        <f t="shared" si="11"/>
        <v>-50</v>
      </c>
      <c r="X101" s="40">
        <f t="shared" si="11"/>
        <v>-48</v>
      </c>
      <c r="Y101" s="40">
        <f t="shared" si="11"/>
        <v>-41</v>
      </c>
      <c r="Z101" s="40">
        <f t="shared" si="11"/>
        <v>-46</v>
      </c>
      <c r="AA101" s="40">
        <f t="shared" si="11"/>
        <v>-50</v>
      </c>
      <c r="AB101" s="41">
        <f t="shared" si="11"/>
        <v>-50</v>
      </c>
    </row>
    <row r="102" spans="2:28" ht="17.25" thickTop="1" thickBot="1" x14ac:dyDescent="0.3">
      <c r="B102" s="42" t="str">
        <f>B67</f>
        <v>29.11.2021</v>
      </c>
      <c r="C102" s="52">
        <f t="shared" si="5"/>
        <v>0</v>
      </c>
      <c r="D102" s="53">
        <f t="shared" si="6"/>
        <v>-536</v>
      </c>
      <c r="E102" s="58">
        <f t="shared" si="11"/>
        <v>-49</v>
      </c>
      <c r="F102" s="40">
        <f t="shared" si="11"/>
        <v>-28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-10</v>
      </c>
      <c r="L102" s="40">
        <f t="shared" si="11"/>
        <v>-20</v>
      </c>
      <c r="M102" s="40">
        <f t="shared" si="11"/>
        <v>0</v>
      </c>
      <c r="N102" s="40">
        <f t="shared" si="11"/>
        <v>-10</v>
      </c>
      <c r="O102" s="40">
        <f t="shared" si="11"/>
        <v>-20</v>
      </c>
      <c r="P102" s="40">
        <f t="shared" si="11"/>
        <v>-26</v>
      </c>
      <c r="Q102" s="40">
        <f t="shared" si="11"/>
        <v>-26</v>
      </c>
      <c r="R102" s="40">
        <f t="shared" si="11"/>
        <v>-28</v>
      </c>
      <c r="S102" s="40">
        <f t="shared" si="11"/>
        <v>-48</v>
      </c>
      <c r="T102" s="40">
        <f t="shared" si="11"/>
        <v>-50</v>
      </c>
      <c r="U102" s="40">
        <f t="shared" si="11"/>
        <v>-30</v>
      </c>
      <c r="V102" s="40">
        <f t="shared" si="11"/>
        <v>-30</v>
      </c>
      <c r="W102" s="40">
        <f t="shared" si="11"/>
        <v>-23</v>
      </c>
      <c r="X102" s="40">
        <f t="shared" si="11"/>
        <v>-22</v>
      </c>
      <c r="Y102" s="40">
        <f t="shared" si="11"/>
        <v>-32</v>
      </c>
      <c r="Z102" s="40">
        <f t="shared" si="11"/>
        <v>-24</v>
      </c>
      <c r="AA102" s="40">
        <f t="shared" si="11"/>
        <v>-30</v>
      </c>
      <c r="AB102" s="41">
        <f t="shared" si="11"/>
        <v>-30</v>
      </c>
    </row>
    <row r="103" spans="2:28" ht="17.25" thickTop="1" thickBot="1" x14ac:dyDescent="0.3">
      <c r="B103" s="42" t="str">
        <f t="shared" si="4"/>
        <v>30.11.2021</v>
      </c>
      <c r="C103" s="52">
        <f t="shared" si="5"/>
        <v>54</v>
      </c>
      <c r="D103" s="53">
        <f t="shared" si="6"/>
        <v>-98</v>
      </c>
      <c r="E103" s="43">
        <f t="shared" si="11"/>
        <v>-49</v>
      </c>
      <c r="F103" s="44">
        <f t="shared" si="11"/>
        <v>-31</v>
      </c>
      <c r="G103" s="44">
        <f t="shared" si="11"/>
        <v>0</v>
      </c>
      <c r="H103" s="44">
        <f t="shared" si="11"/>
        <v>0</v>
      </c>
      <c r="I103" s="44">
        <f t="shared" si="11"/>
        <v>0</v>
      </c>
      <c r="J103" s="44">
        <f t="shared" si="11"/>
        <v>0</v>
      </c>
      <c r="K103" s="44">
        <f t="shared" si="11"/>
        <v>0</v>
      </c>
      <c r="L103" s="44">
        <f t="shared" si="11"/>
        <v>-18</v>
      </c>
      <c r="M103" s="44">
        <f t="shared" si="11"/>
        <v>0</v>
      </c>
      <c r="N103" s="44">
        <f t="shared" si="11"/>
        <v>0</v>
      </c>
      <c r="O103" s="44">
        <f t="shared" si="11"/>
        <v>13</v>
      </c>
      <c r="P103" s="44">
        <f t="shared" si="11"/>
        <v>5</v>
      </c>
      <c r="Q103" s="44">
        <f t="shared" si="11"/>
        <v>0</v>
      </c>
      <c r="R103" s="44">
        <f t="shared" si="11"/>
        <v>0</v>
      </c>
      <c r="S103" s="44">
        <f t="shared" si="11"/>
        <v>0</v>
      </c>
      <c r="T103" s="44">
        <f t="shared" si="11"/>
        <v>0</v>
      </c>
      <c r="U103" s="44">
        <f t="shared" si="11"/>
        <v>0</v>
      </c>
      <c r="V103" s="44">
        <f t="shared" si="11"/>
        <v>0</v>
      </c>
      <c r="W103" s="44">
        <f t="shared" si="11"/>
        <v>10</v>
      </c>
      <c r="X103" s="44">
        <f t="shared" si="11"/>
        <v>10</v>
      </c>
      <c r="Y103" s="44">
        <f t="shared" si="11"/>
        <v>0</v>
      </c>
      <c r="Z103" s="44">
        <f t="shared" si="11"/>
        <v>0</v>
      </c>
      <c r="AA103" s="44">
        <f t="shared" si="11"/>
        <v>0</v>
      </c>
      <c r="AB103" s="45">
        <f t="shared" si="11"/>
        <v>16</v>
      </c>
    </row>
    <row r="104" spans="2:28" ht="16.5" hidden="1" thickTop="1" x14ac:dyDescent="0.25">
      <c r="B104" s="46" t="str">
        <f t="shared" si="4"/>
        <v>-</v>
      </c>
      <c r="C104" s="63">
        <f t="shared" si="5"/>
        <v>0</v>
      </c>
      <c r="D104" s="64">
        <f t="shared" si="6"/>
        <v>0</v>
      </c>
      <c r="E104" s="47">
        <f t="shared" si="11"/>
        <v>0</v>
      </c>
      <c r="F104" s="48">
        <f t="shared" si="11"/>
        <v>0</v>
      </c>
      <c r="G104" s="48">
        <f t="shared" si="11"/>
        <v>0</v>
      </c>
      <c r="H104" s="48">
        <f t="shared" si="11"/>
        <v>0</v>
      </c>
      <c r="I104" s="48">
        <f t="shared" si="11"/>
        <v>0</v>
      </c>
      <c r="J104" s="48">
        <f t="shared" si="11"/>
        <v>0</v>
      </c>
      <c r="K104" s="48">
        <f t="shared" si="11"/>
        <v>0</v>
      </c>
      <c r="L104" s="48">
        <f t="shared" si="11"/>
        <v>0</v>
      </c>
      <c r="M104" s="48">
        <f t="shared" si="11"/>
        <v>0</v>
      </c>
      <c r="N104" s="48">
        <f t="shared" si="11"/>
        <v>0</v>
      </c>
      <c r="O104" s="48">
        <f t="shared" si="11"/>
        <v>0</v>
      </c>
      <c r="P104" s="48">
        <f t="shared" si="11"/>
        <v>0</v>
      </c>
      <c r="Q104" s="48">
        <f t="shared" si="11"/>
        <v>0</v>
      </c>
      <c r="R104" s="48">
        <f t="shared" si="11"/>
        <v>0</v>
      </c>
      <c r="S104" s="48">
        <f t="shared" si="11"/>
        <v>0</v>
      </c>
      <c r="T104" s="48">
        <f t="shared" si="11"/>
        <v>0</v>
      </c>
      <c r="U104" s="48">
        <f t="shared" si="11"/>
        <v>0</v>
      </c>
      <c r="V104" s="48">
        <f t="shared" si="11"/>
        <v>0</v>
      </c>
      <c r="W104" s="48">
        <f t="shared" si="11"/>
        <v>0</v>
      </c>
      <c r="X104" s="48">
        <f t="shared" si="11"/>
        <v>0</v>
      </c>
      <c r="Y104" s="48">
        <f t="shared" si="11"/>
        <v>0</v>
      </c>
      <c r="Z104" s="48">
        <f t="shared" si="11"/>
        <v>0</v>
      </c>
      <c r="AA104" s="48">
        <f t="shared" si="11"/>
        <v>0</v>
      </c>
      <c r="AB104" s="49">
        <f t="shared" si="11"/>
        <v>0</v>
      </c>
    </row>
    <row r="105" spans="2:28" ht="15.75" thickTop="1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5713D-D798-4E2A-B857-64C608A4BB62}">
  <sheetPr codeName="Sheet8"/>
  <dimension ref="B2:AB35"/>
  <sheetViews>
    <sheetView zoomScale="70" zoomScaleNormal="70" workbookViewId="0">
      <selection activeCell="K38" sqref="K38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15.42578125" style="1" bestFit="1" customWidth="1"/>
    <col min="5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39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01.11.2021</v>
      </c>
      <c r="C4" s="77">
        <f>SUM(E4:AB4)</f>
        <v>-705.81500000000017</v>
      </c>
      <c r="D4" s="78"/>
      <c r="E4" s="54">
        <v>-76.296000000000006</v>
      </c>
      <c r="F4" s="55">
        <v>-5.6909999999999998</v>
      </c>
      <c r="G4" s="55">
        <v>41.255000000000003</v>
      </c>
      <c r="H4" s="55">
        <v>56.392000000000003</v>
      </c>
      <c r="I4" s="55">
        <v>48.783000000000001</v>
      </c>
      <c r="J4" s="55">
        <v>-2.407</v>
      </c>
      <c r="K4" s="55">
        <v>-67.557000000000002</v>
      </c>
      <c r="L4" s="55">
        <v>-102.48699999999999</v>
      </c>
      <c r="M4" s="55">
        <v>-112.46</v>
      </c>
      <c r="N4" s="55">
        <v>-85.983999999999995</v>
      </c>
      <c r="O4" s="55">
        <v>-60.816000000000003</v>
      </c>
      <c r="P4" s="55">
        <v>-32.598999999999997</v>
      </c>
      <c r="Q4" s="55">
        <v>-15.116</v>
      </c>
      <c r="R4" s="56">
        <v>-7.5289999999999999</v>
      </c>
      <c r="S4" s="57">
        <v>-10.163</v>
      </c>
      <c r="T4" s="40">
        <v>-5.7060000000000004</v>
      </c>
      <c r="U4" s="40">
        <v>-34.015000000000001</v>
      </c>
      <c r="V4" s="40">
        <v>-54.725000000000001</v>
      </c>
      <c r="W4" s="40">
        <v>-42.854999999999997</v>
      </c>
      <c r="X4" s="40">
        <v>-23.786999999999999</v>
      </c>
      <c r="Y4" s="40">
        <v>-42.768999999999998</v>
      </c>
      <c r="Z4" s="40">
        <v>-26.748000000000001</v>
      </c>
      <c r="AA4" s="40">
        <v>-33.478999999999999</v>
      </c>
      <c r="AB4" s="41">
        <v>-9.0559999999999992</v>
      </c>
    </row>
    <row r="5" spans="2:28" ht="17.25" thickTop="1" thickBot="1" x14ac:dyDescent="0.3">
      <c r="B5" s="42" t="str">
        <f>'Angazirana aFRR energija'!B5</f>
        <v>02.11.2021</v>
      </c>
      <c r="C5" s="77">
        <f t="shared" ref="C5:C34" si="0">SUM(E5:AB5)</f>
        <v>-459.70699999999999</v>
      </c>
      <c r="D5" s="78"/>
      <c r="E5" s="58">
        <v>-1.7330000000000001</v>
      </c>
      <c r="F5" s="40">
        <v>26.966000000000001</v>
      </c>
      <c r="G5" s="40">
        <v>75.881</v>
      </c>
      <c r="H5" s="40">
        <v>91.623000000000005</v>
      </c>
      <c r="I5" s="40">
        <v>85.073999999999998</v>
      </c>
      <c r="J5" s="40">
        <v>35.682000000000002</v>
      </c>
      <c r="K5" s="40">
        <v>-5.3540000000000001</v>
      </c>
      <c r="L5" s="40">
        <v>-53.42</v>
      </c>
      <c r="M5" s="40">
        <v>-90.653000000000006</v>
      </c>
      <c r="N5" s="40">
        <v>-95.572000000000003</v>
      </c>
      <c r="O5" s="40">
        <v>-76.614000000000004</v>
      </c>
      <c r="P5" s="40">
        <v>-48.752000000000002</v>
      </c>
      <c r="Q5" s="40">
        <v>-46.44</v>
      </c>
      <c r="R5" s="40">
        <v>-50.631</v>
      </c>
      <c r="S5" s="40">
        <v>-40.837000000000003</v>
      </c>
      <c r="T5" s="40">
        <v>-28.177</v>
      </c>
      <c r="U5" s="40">
        <v>-51.874000000000002</v>
      </c>
      <c r="V5" s="40">
        <v>-50.307000000000002</v>
      </c>
      <c r="W5" s="40">
        <v>-32.332999999999998</v>
      </c>
      <c r="X5" s="40">
        <v>-32.33</v>
      </c>
      <c r="Y5" s="40">
        <v>-13.262</v>
      </c>
      <c r="Z5" s="40">
        <v>-5.9329999999999998</v>
      </c>
      <c r="AA5" s="40">
        <v>-43.497999999999998</v>
      </c>
      <c r="AB5" s="41">
        <v>-7.2130000000000001</v>
      </c>
    </row>
    <row r="6" spans="2:28" ht="17.25" thickTop="1" thickBot="1" x14ac:dyDescent="0.3">
      <c r="B6" s="42" t="str">
        <f>'Angazirana aFRR energija'!B6</f>
        <v>03.11.2021</v>
      </c>
      <c r="C6" s="77">
        <f t="shared" si="0"/>
        <v>-159.589</v>
      </c>
      <c r="D6" s="78"/>
      <c r="E6" s="58">
        <v>-16.635000000000002</v>
      </c>
      <c r="F6" s="40">
        <v>-1.6830000000000001</v>
      </c>
      <c r="G6" s="40">
        <v>64.691999999999993</v>
      </c>
      <c r="H6" s="40">
        <v>90.974999999999994</v>
      </c>
      <c r="I6" s="40">
        <v>89.903000000000006</v>
      </c>
      <c r="J6" s="40">
        <v>44.128</v>
      </c>
      <c r="K6" s="40">
        <v>21.571000000000002</v>
      </c>
      <c r="L6" s="40">
        <v>-20.292000000000002</v>
      </c>
      <c r="M6" s="40">
        <v>-50.338999999999999</v>
      </c>
      <c r="N6" s="40">
        <v>-57.220999999999997</v>
      </c>
      <c r="O6" s="40">
        <v>-60.265000000000001</v>
      </c>
      <c r="P6" s="40">
        <v>-52.256999999999998</v>
      </c>
      <c r="Q6" s="40">
        <v>-40.063000000000002</v>
      </c>
      <c r="R6" s="40">
        <v>-47.588000000000001</v>
      </c>
      <c r="S6" s="40">
        <v>-50.484999999999999</v>
      </c>
      <c r="T6" s="40">
        <v>-15.94</v>
      </c>
      <c r="U6" s="40">
        <v>-10.798999999999999</v>
      </c>
      <c r="V6" s="40">
        <v>-11.573</v>
      </c>
      <c r="W6" s="40">
        <v>6.2190000000000003</v>
      </c>
      <c r="X6" s="40">
        <v>-3.173</v>
      </c>
      <c r="Y6" s="40">
        <v>2.1909999999999998</v>
      </c>
      <c r="Z6" s="40">
        <v>0.76900000000000002</v>
      </c>
      <c r="AA6" s="40">
        <v>-31.664000000000001</v>
      </c>
      <c r="AB6" s="41">
        <v>-10.06</v>
      </c>
    </row>
    <row r="7" spans="2:28" ht="17.25" thickTop="1" thickBot="1" x14ac:dyDescent="0.3">
      <c r="B7" s="42" t="str">
        <f>'Angazirana aFRR energija'!B7</f>
        <v>04.11.2021</v>
      </c>
      <c r="C7" s="77">
        <f t="shared" si="0"/>
        <v>483.15800000000019</v>
      </c>
      <c r="D7" s="78"/>
      <c r="E7" s="58">
        <v>-9.9090000000000007</v>
      </c>
      <c r="F7" s="40">
        <v>15.41</v>
      </c>
      <c r="G7" s="40">
        <v>72.215000000000003</v>
      </c>
      <c r="H7" s="40">
        <v>112.01900000000001</v>
      </c>
      <c r="I7" s="40">
        <v>114.964</v>
      </c>
      <c r="J7" s="40">
        <v>50.868000000000002</v>
      </c>
      <c r="K7" s="40">
        <v>18.867000000000001</v>
      </c>
      <c r="L7" s="40">
        <v>1.125</v>
      </c>
      <c r="M7" s="40">
        <v>2.181</v>
      </c>
      <c r="N7" s="40">
        <v>0.77400000000000002</v>
      </c>
      <c r="O7" s="40">
        <v>20.16</v>
      </c>
      <c r="P7" s="40">
        <v>35.005000000000003</v>
      </c>
      <c r="Q7" s="40">
        <v>50.307000000000002</v>
      </c>
      <c r="R7" s="40">
        <v>37.664999999999999</v>
      </c>
      <c r="S7" s="40">
        <v>-4.41</v>
      </c>
      <c r="T7" s="40">
        <v>-5.0250000000000004</v>
      </c>
      <c r="U7" s="40">
        <v>-12.285</v>
      </c>
      <c r="V7" s="40">
        <v>-19.616</v>
      </c>
      <c r="W7" s="40">
        <v>-1.1519999999999999</v>
      </c>
      <c r="X7" s="40">
        <v>-1.2</v>
      </c>
      <c r="Y7" s="40">
        <v>-3.7869999999999999</v>
      </c>
      <c r="Z7" s="40">
        <v>6.3550000000000004</v>
      </c>
      <c r="AA7" s="40">
        <v>-4.6040000000000001</v>
      </c>
      <c r="AB7" s="41">
        <v>7.2309999999999999</v>
      </c>
    </row>
    <row r="8" spans="2:28" ht="17.25" thickTop="1" thickBot="1" x14ac:dyDescent="0.3">
      <c r="B8" s="42" t="str">
        <f>'Angazirana aFRR energija'!B8</f>
        <v>05.11.2021</v>
      </c>
      <c r="C8" s="77">
        <f t="shared" si="0"/>
        <v>669.70799999999974</v>
      </c>
      <c r="D8" s="78"/>
      <c r="E8" s="58">
        <v>19.446999999999999</v>
      </c>
      <c r="F8" s="40">
        <v>18.611000000000001</v>
      </c>
      <c r="G8" s="40">
        <v>92.441000000000003</v>
      </c>
      <c r="H8" s="40">
        <v>115.298</v>
      </c>
      <c r="I8" s="59">
        <v>119.90300000000001</v>
      </c>
      <c r="J8" s="40">
        <v>74.855000000000004</v>
      </c>
      <c r="K8" s="40">
        <v>46.978000000000002</v>
      </c>
      <c r="L8" s="40">
        <v>31.940999999999999</v>
      </c>
      <c r="M8" s="40">
        <v>53.472999999999999</v>
      </c>
      <c r="N8" s="40">
        <v>19.289000000000001</v>
      </c>
      <c r="O8" s="40">
        <v>32.371000000000002</v>
      </c>
      <c r="P8" s="40">
        <v>28.93</v>
      </c>
      <c r="Q8" s="40">
        <v>90.396000000000001</v>
      </c>
      <c r="R8" s="40">
        <v>61.326999999999998</v>
      </c>
      <c r="S8" s="40">
        <v>39.832000000000001</v>
      </c>
      <c r="T8" s="40">
        <v>54.581000000000003</v>
      </c>
      <c r="U8" s="40">
        <v>19.876999999999999</v>
      </c>
      <c r="V8" s="40">
        <v>-10.186999999999999</v>
      </c>
      <c r="W8" s="40">
        <v>-5.9690000000000003</v>
      </c>
      <c r="X8" s="40">
        <v>-6.45</v>
      </c>
      <c r="Y8" s="40">
        <v>4.7510000000000003</v>
      </c>
      <c r="Z8" s="40">
        <v>-7.0359999999999996</v>
      </c>
      <c r="AA8" s="40">
        <v>-31.666</v>
      </c>
      <c r="AB8" s="41">
        <v>-193.285</v>
      </c>
    </row>
    <row r="9" spans="2:28" ht="17.25" thickTop="1" thickBot="1" x14ac:dyDescent="0.3">
      <c r="B9" s="42" t="str">
        <f>'Angazirana aFRR energija'!B9</f>
        <v>06.11.2021</v>
      </c>
      <c r="C9" s="77">
        <f t="shared" si="0"/>
        <v>-1882.6410000000005</v>
      </c>
      <c r="D9" s="78"/>
      <c r="E9" s="58">
        <v>-142.96700000000001</v>
      </c>
      <c r="F9" s="40">
        <v>-213.56700000000001</v>
      </c>
      <c r="G9" s="40">
        <v>-148.203</v>
      </c>
      <c r="H9" s="40">
        <v>-123.357</v>
      </c>
      <c r="I9" s="40">
        <v>-115.533</v>
      </c>
      <c r="J9" s="40">
        <v>-142.80500000000001</v>
      </c>
      <c r="K9" s="40">
        <v>-127.819</v>
      </c>
      <c r="L9" s="40">
        <v>-112.102</v>
      </c>
      <c r="M9" s="40">
        <v>-85.882000000000005</v>
      </c>
      <c r="N9" s="40">
        <v>-65.177999999999997</v>
      </c>
      <c r="O9" s="40">
        <v>-1.6819999999999999</v>
      </c>
      <c r="P9" s="40">
        <v>-6.093</v>
      </c>
      <c r="Q9" s="40">
        <v>-5.98</v>
      </c>
      <c r="R9" s="40">
        <v>-6.7309999999999999</v>
      </c>
      <c r="S9" s="40">
        <v>-38.575000000000003</v>
      </c>
      <c r="T9" s="40">
        <v>-47.356000000000002</v>
      </c>
      <c r="U9" s="40">
        <v>-47.844000000000001</v>
      </c>
      <c r="V9" s="40">
        <v>-75.778000000000006</v>
      </c>
      <c r="W9" s="40">
        <v>-81.227999999999994</v>
      </c>
      <c r="X9" s="40">
        <v>-57.228000000000002</v>
      </c>
      <c r="Y9" s="40">
        <v>-60.957999999999998</v>
      </c>
      <c r="Z9" s="40">
        <v>-34.29</v>
      </c>
      <c r="AA9" s="40">
        <v>-84.709000000000003</v>
      </c>
      <c r="AB9" s="41">
        <v>-56.776000000000003</v>
      </c>
    </row>
    <row r="10" spans="2:28" ht="17.25" thickTop="1" thickBot="1" x14ac:dyDescent="0.3">
      <c r="B10" s="42" t="str">
        <f>'Angazirana aFRR energija'!B10</f>
        <v>07.11.2021</v>
      </c>
      <c r="C10" s="77">
        <f t="shared" si="0"/>
        <v>-358.55799999999999</v>
      </c>
      <c r="D10" s="78"/>
      <c r="E10" s="58">
        <v>-59.893000000000001</v>
      </c>
      <c r="F10" s="40">
        <v>-1.3220000000000001</v>
      </c>
      <c r="G10" s="40">
        <v>5.5110000000000001</v>
      </c>
      <c r="H10" s="40">
        <v>12.769</v>
      </c>
      <c r="I10" s="40">
        <v>-8.9169999999999998</v>
      </c>
      <c r="J10" s="40">
        <v>5.9459999999999997</v>
      </c>
      <c r="K10" s="40">
        <v>26.021999999999998</v>
      </c>
      <c r="L10" s="40">
        <v>4.0970000000000004</v>
      </c>
      <c r="M10" s="40">
        <v>-3.5219999999999998</v>
      </c>
      <c r="N10" s="40">
        <v>-18.510999999999999</v>
      </c>
      <c r="O10" s="40">
        <v>-8.8770000000000007</v>
      </c>
      <c r="P10" s="40">
        <v>-9.8309999999999995</v>
      </c>
      <c r="Q10" s="40">
        <v>-12.297000000000001</v>
      </c>
      <c r="R10" s="40">
        <v>-14.743</v>
      </c>
      <c r="S10" s="40">
        <v>-16.248000000000001</v>
      </c>
      <c r="T10" s="40">
        <v>-11.587999999999999</v>
      </c>
      <c r="U10" s="40">
        <v>-46.82</v>
      </c>
      <c r="V10" s="40">
        <v>-81.611999999999995</v>
      </c>
      <c r="W10" s="40">
        <v>-59.468000000000004</v>
      </c>
      <c r="X10" s="40">
        <v>-42.639000000000003</v>
      </c>
      <c r="Y10" s="40">
        <v>-18.632999999999999</v>
      </c>
      <c r="Z10" s="40">
        <v>-4.2789999999999999</v>
      </c>
      <c r="AA10" s="40">
        <v>12.997999999999999</v>
      </c>
      <c r="AB10" s="41">
        <v>-6.7009999999999996</v>
      </c>
    </row>
    <row r="11" spans="2:28" ht="17.25" thickTop="1" thickBot="1" x14ac:dyDescent="0.3">
      <c r="B11" s="42" t="str">
        <f>'Angazirana aFRR energija'!B11</f>
        <v>08.11.2021</v>
      </c>
      <c r="C11" s="77">
        <f t="shared" si="0"/>
        <v>-1708.7949999999998</v>
      </c>
      <c r="D11" s="78"/>
      <c r="E11" s="58">
        <v>-2.5579999999999998</v>
      </c>
      <c r="F11" s="40">
        <v>-0.36799999999999999</v>
      </c>
      <c r="G11" s="40">
        <v>1.5740000000000001</v>
      </c>
      <c r="H11" s="40">
        <v>-19.867999999999999</v>
      </c>
      <c r="I11" s="40">
        <v>-10.794</v>
      </c>
      <c r="J11" s="40">
        <v>-23.984000000000002</v>
      </c>
      <c r="K11" s="40">
        <v>-49.176000000000002</v>
      </c>
      <c r="L11" s="40">
        <v>-28.507000000000001</v>
      </c>
      <c r="M11" s="40">
        <v>-5.0739999999999998</v>
      </c>
      <c r="N11" s="40">
        <v>-9.6720000000000006</v>
      </c>
      <c r="O11" s="40">
        <v>-77.120999999999995</v>
      </c>
      <c r="P11" s="40">
        <v>-77.423000000000002</v>
      </c>
      <c r="Q11" s="40">
        <v>-74.686000000000007</v>
      </c>
      <c r="R11" s="40">
        <v>-69.745000000000005</v>
      </c>
      <c r="S11" s="40">
        <v>-112.476</v>
      </c>
      <c r="T11" s="40">
        <v>-98.004999999999995</v>
      </c>
      <c r="U11" s="40">
        <v>-177.14500000000001</v>
      </c>
      <c r="V11" s="40">
        <v>-141.511</v>
      </c>
      <c r="W11" s="40">
        <v>-131.25200000000001</v>
      </c>
      <c r="X11" s="40">
        <v>-112.443</v>
      </c>
      <c r="Y11" s="40">
        <v>-119.07599999999999</v>
      </c>
      <c r="Z11" s="40">
        <v>-94.802999999999997</v>
      </c>
      <c r="AA11" s="40">
        <v>-129.69999999999999</v>
      </c>
      <c r="AB11" s="41">
        <v>-144.982</v>
      </c>
    </row>
    <row r="12" spans="2:28" ht="17.25" thickTop="1" thickBot="1" x14ac:dyDescent="0.3">
      <c r="B12" s="42" t="str">
        <f>'Angazirana aFRR energija'!B12</f>
        <v>09.11.2021</v>
      </c>
      <c r="C12" s="77">
        <f t="shared" si="0"/>
        <v>-133.05899999999997</v>
      </c>
      <c r="D12" s="78"/>
      <c r="E12" s="58">
        <v>-118.3</v>
      </c>
      <c r="F12" s="40">
        <v>-50.841999999999999</v>
      </c>
      <c r="G12" s="40">
        <v>-34.366999999999997</v>
      </c>
      <c r="H12" s="40">
        <v>-27.224</v>
      </c>
      <c r="I12" s="40">
        <v>-6.25</v>
      </c>
      <c r="J12" s="40">
        <v>-6.8810000000000002</v>
      </c>
      <c r="K12" s="40">
        <v>38.881</v>
      </c>
      <c r="L12" s="40">
        <v>17.248000000000001</v>
      </c>
      <c r="M12" s="40">
        <v>27.173999999999999</v>
      </c>
      <c r="N12" s="40">
        <v>42.786999999999999</v>
      </c>
      <c r="O12" s="40">
        <v>25.782</v>
      </c>
      <c r="P12" s="40">
        <v>11.891</v>
      </c>
      <c r="Q12" s="40">
        <v>24.283000000000001</v>
      </c>
      <c r="R12" s="40">
        <v>16.454000000000001</v>
      </c>
      <c r="S12" s="40">
        <v>-4.1159999999999997</v>
      </c>
      <c r="T12" s="40">
        <v>-3.8029999999999999</v>
      </c>
      <c r="U12" s="40">
        <v>-27.443000000000001</v>
      </c>
      <c r="V12" s="40">
        <v>-3.625</v>
      </c>
      <c r="W12" s="40">
        <v>1.0589999999999999</v>
      </c>
      <c r="X12" s="40">
        <v>-8.0950000000000006</v>
      </c>
      <c r="Y12" s="40">
        <v>-9.0030000000000001</v>
      </c>
      <c r="Z12" s="40">
        <v>-4.3769999999999998</v>
      </c>
      <c r="AA12" s="40">
        <v>-30.189</v>
      </c>
      <c r="AB12" s="41">
        <v>-4.1029999999999998</v>
      </c>
    </row>
    <row r="13" spans="2:28" ht="17.25" thickTop="1" thickBot="1" x14ac:dyDescent="0.3">
      <c r="B13" s="42" t="str">
        <f>'Angazirana aFRR energija'!B13</f>
        <v>10.11.2021</v>
      </c>
      <c r="C13" s="77">
        <f t="shared" si="0"/>
        <v>-333.35599999999999</v>
      </c>
      <c r="D13" s="78"/>
      <c r="E13" s="58">
        <v>-3.7610000000000001</v>
      </c>
      <c r="F13" s="40">
        <v>-5.1550000000000002</v>
      </c>
      <c r="G13" s="40">
        <v>27.64</v>
      </c>
      <c r="H13" s="40">
        <v>0.96599999999999997</v>
      </c>
      <c r="I13" s="40">
        <v>5.4329999999999998</v>
      </c>
      <c r="J13" s="40">
        <v>-9.4640000000000004</v>
      </c>
      <c r="K13" s="40">
        <v>-19.283000000000001</v>
      </c>
      <c r="L13" s="40">
        <v>-30.302</v>
      </c>
      <c r="M13" s="40">
        <v>-19.077999999999999</v>
      </c>
      <c r="N13" s="40">
        <v>3.165</v>
      </c>
      <c r="O13" s="40">
        <v>-8.7170000000000005</v>
      </c>
      <c r="P13" s="40">
        <v>-19.797999999999998</v>
      </c>
      <c r="Q13" s="40">
        <v>-2.2909999999999999</v>
      </c>
      <c r="R13" s="40">
        <v>-22.094000000000001</v>
      </c>
      <c r="S13" s="40">
        <v>-66.582999999999998</v>
      </c>
      <c r="T13" s="40">
        <v>-49.926000000000002</v>
      </c>
      <c r="U13" s="40">
        <v>-30.901</v>
      </c>
      <c r="V13" s="40">
        <v>-31.556000000000001</v>
      </c>
      <c r="W13" s="40">
        <v>-14.055999999999999</v>
      </c>
      <c r="X13" s="40">
        <v>-13.733000000000001</v>
      </c>
      <c r="Y13" s="40">
        <v>-5.2830000000000004</v>
      </c>
      <c r="Z13" s="40">
        <v>-2.214</v>
      </c>
      <c r="AA13" s="40">
        <v>-6.4279999999999999</v>
      </c>
      <c r="AB13" s="41">
        <v>-9.9369999999999994</v>
      </c>
    </row>
    <row r="14" spans="2:28" ht="17.25" thickTop="1" thickBot="1" x14ac:dyDescent="0.3">
      <c r="B14" s="42" t="str">
        <f>'Angazirana aFRR energija'!B14</f>
        <v>11.11.2021</v>
      </c>
      <c r="C14" s="77">
        <f t="shared" si="0"/>
        <v>-130.22799999999998</v>
      </c>
      <c r="D14" s="78"/>
      <c r="E14" s="58">
        <v>-6.3959999999999999</v>
      </c>
      <c r="F14" s="40">
        <v>-9.3249999999999993</v>
      </c>
      <c r="G14" s="40">
        <v>-11.326000000000001</v>
      </c>
      <c r="H14" s="40">
        <v>4.9790000000000001</v>
      </c>
      <c r="I14" s="40">
        <v>-0.29699999999999999</v>
      </c>
      <c r="J14" s="40">
        <v>-38.476999999999997</v>
      </c>
      <c r="K14" s="40">
        <v>-4.9560000000000004</v>
      </c>
      <c r="L14" s="40">
        <v>-8.9550000000000001</v>
      </c>
      <c r="M14" s="40">
        <v>-3.5590000000000002</v>
      </c>
      <c r="N14" s="40">
        <v>5.2969999999999997</v>
      </c>
      <c r="O14" s="40">
        <v>-2.2610000000000001</v>
      </c>
      <c r="P14" s="40">
        <v>1.762</v>
      </c>
      <c r="Q14" s="40">
        <v>-0.98399999999999999</v>
      </c>
      <c r="R14" s="40">
        <v>17.303000000000001</v>
      </c>
      <c r="S14" s="40">
        <v>-30.52</v>
      </c>
      <c r="T14" s="40">
        <v>-6.4249999999999998</v>
      </c>
      <c r="U14" s="40">
        <v>-9.7469999999999999</v>
      </c>
      <c r="V14" s="40">
        <v>-5.3650000000000002</v>
      </c>
      <c r="W14" s="40">
        <v>-10.961</v>
      </c>
      <c r="X14" s="40">
        <v>-5.4509999999999996</v>
      </c>
      <c r="Y14" s="40">
        <v>-17.420000000000002</v>
      </c>
      <c r="Z14" s="40">
        <v>8.6120000000000001</v>
      </c>
      <c r="AA14" s="40">
        <v>-0.40699999999999997</v>
      </c>
      <c r="AB14" s="41">
        <v>4.6509999999999998</v>
      </c>
    </row>
    <row r="15" spans="2:28" ht="17.25" thickTop="1" thickBot="1" x14ac:dyDescent="0.3">
      <c r="B15" s="42" t="str">
        <f>'Angazirana aFRR energija'!B15</f>
        <v>12.11.2021</v>
      </c>
      <c r="C15" s="77">
        <f t="shared" si="0"/>
        <v>-200.23399999999998</v>
      </c>
      <c r="D15" s="78"/>
      <c r="E15" s="58">
        <v>-4.1440000000000001</v>
      </c>
      <c r="F15" s="40">
        <v>-0.83</v>
      </c>
      <c r="G15" s="40">
        <v>0.21099999999999999</v>
      </c>
      <c r="H15" s="40">
        <v>18.539000000000001</v>
      </c>
      <c r="I15" s="40">
        <v>20.713000000000001</v>
      </c>
      <c r="J15" s="40">
        <v>-19.91</v>
      </c>
      <c r="K15" s="40">
        <v>-15.768000000000001</v>
      </c>
      <c r="L15" s="40">
        <v>-17.760000000000002</v>
      </c>
      <c r="M15" s="40">
        <v>-16.297999999999998</v>
      </c>
      <c r="N15" s="40">
        <v>-40.58</v>
      </c>
      <c r="O15" s="40">
        <v>-2.181</v>
      </c>
      <c r="P15" s="40">
        <v>-2.48</v>
      </c>
      <c r="Q15" s="40">
        <v>-0.27900000000000003</v>
      </c>
      <c r="R15" s="40">
        <v>1.9339999999999999</v>
      </c>
      <c r="S15" s="40">
        <v>-15.590999999999999</v>
      </c>
      <c r="T15" s="40">
        <v>-6.9459999999999997</v>
      </c>
      <c r="U15" s="40">
        <v>-18.244</v>
      </c>
      <c r="V15" s="40">
        <v>-18.62</v>
      </c>
      <c r="W15" s="40">
        <v>-5.0940000000000003</v>
      </c>
      <c r="X15" s="40">
        <v>-4.55</v>
      </c>
      <c r="Y15" s="40">
        <v>-7.5049999999999999</v>
      </c>
      <c r="Z15" s="40">
        <v>-9.57</v>
      </c>
      <c r="AA15" s="40">
        <v>-32.78</v>
      </c>
      <c r="AB15" s="41">
        <v>-2.5009999999999999</v>
      </c>
    </row>
    <row r="16" spans="2:28" ht="17.25" thickTop="1" thickBot="1" x14ac:dyDescent="0.3">
      <c r="B16" s="42" t="str">
        <f>'Angazirana aFRR energija'!B16</f>
        <v>13.11.2021</v>
      </c>
      <c r="C16" s="77">
        <f t="shared" si="0"/>
        <v>-637.41700000000014</v>
      </c>
      <c r="D16" s="78"/>
      <c r="E16" s="58">
        <v>-26.574999999999999</v>
      </c>
      <c r="F16" s="40">
        <v>-26.4</v>
      </c>
      <c r="G16" s="40">
        <v>-22.102</v>
      </c>
      <c r="H16" s="40">
        <v>-22.378</v>
      </c>
      <c r="I16" s="40">
        <v>-31.585999999999999</v>
      </c>
      <c r="J16" s="40">
        <v>-21.382000000000001</v>
      </c>
      <c r="K16" s="40">
        <v>-44.976999999999997</v>
      </c>
      <c r="L16" s="40">
        <v>-29.498999999999999</v>
      </c>
      <c r="M16" s="40">
        <v>-15.898</v>
      </c>
      <c r="N16" s="40">
        <v>-32.716000000000001</v>
      </c>
      <c r="O16" s="40">
        <v>-22.925999999999998</v>
      </c>
      <c r="P16" s="40">
        <v>-20.629000000000001</v>
      </c>
      <c r="Q16" s="40">
        <v>-8.9580000000000002</v>
      </c>
      <c r="R16" s="40">
        <v>-16.16</v>
      </c>
      <c r="S16" s="40">
        <v>-42.584000000000003</v>
      </c>
      <c r="T16" s="40">
        <v>-19.617000000000001</v>
      </c>
      <c r="U16" s="40">
        <v>-26.526</v>
      </c>
      <c r="V16" s="40">
        <v>-39.540999999999997</v>
      </c>
      <c r="W16" s="40">
        <v>-24.081</v>
      </c>
      <c r="X16" s="40">
        <v>-32.716000000000001</v>
      </c>
      <c r="Y16" s="40">
        <v>-30.099</v>
      </c>
      <c r="Z16" s="40">
        <v>-10.586</v>
      </c>
      <c r="AA16" s="40">
        <v>-35.753999999999998</v>
      </c>
      <c r="AB16" s="41">
        <v>-33.726999999999997</v>
      </c>
    </row>
    <row r="17" spans="2:28" ht="17.25" thickTop="1" thickBot="1" x14ac:dyDescent="0.3">
      <c r="B17" s="42" t="str">
        <f>'Angazirana aFRR energija'!B17</f>
        <v>14.11.2021</v>
      </c>
      <c r="C17" s="77">
        <f t="shared" si="0"/>
        <v>-1401.7239999999997</v>
      </c>
      <c r="D17" s="78"/>
      <c r="E17" s="39">
        <v>-38.341999999999999</v>
      </c>
      <c r="F17" s="40">
        <v>-24.242000000000001</v>
      </c>
      <c r="G17" s="40">
        <v>-23.123999999999999</v>
      </c>
      <c r="H17" s="40">
        <v>-50.874000000000002</v>
      </c>
      <c r="I17" s="40">
        <v>-39.271000000000001</v>
      </c>
      <c r="J17" s="40">
        <v>-38.319000000000003</v>
      </c>
      <c r="K17" s="40">
        <v>-8.9710000000000001</v>
      </c>
      <c r="L17" s="40">
        <v>-47.475999999999999</v>
      </c>
      <c r="M17" s="40">
        <v>-22.221</v>
      </c>
      <c r="N17" s="40">
        <v>-47.9</v>
      </c>
      <c r="O17" s="40">
        <v>-55.603999999999999</v>
      </c>
      <c r="P17" s="40">
        <v>-52.401000000000003</v>
      </c>
      <c r="Q17" s="40">
        <v>-47.972000000000001</v>
      </c>
      <c r="R17" s="40">
        <v>-59.573999999999998</v>
      </c>
      <c r="S17" s="40">
        <v>-60.978000000000002</v>
      </c>
      <c r="T17" s="40">
        <v>-60.773000000000003</v>
      </c>
      <c r="U17" s="40">
        <v>-71.906000000000006</v>
      </c>
      <c r="V17" s="40">
        <v>-85.03</v>
      </c>
      <c r="W17" s="40">
        <v>-87.3</v>
      </c>
      <c r="X17" s="40">
        <v>-141.06</v>
      </c>
      <c r="Y17" s="40">
        <v>-122.59099999999999</v>
      </c>
      <c r="Z17" s="40">
        <v>-100.91800000000001</v>
      </c>
      <c r="AA17" s="40">
        <v>-80.853999999999999</v>
      </c>
      <c r="AB17" s="41">
        <v>-34.023000000000003</v>
      </c>
    </row>
    <row r="18" spans="2:28" ht="17.25" thickTop="1" thickBot="1" x14ac:dyDescent="0.3">
      <c r="B18" s="42" t="str">
        <f>'Angazirana aFRR energija'!B18</f>
        <v>15.11.2021</v>
      </c>
      <c r="C18" s="77">
        <f t="shared" si="0"/>
        <v>-1977.787</v>
      </c>
      <c r="D18" s="78"/>
      <c r="E18" s="58">
        <v>-38.253</v>
      </c>
      <c r="F18" s="40">
        <v>-40.469000000000001</v>
      </c>
      <c r="G18" s="40">
        <v>-20.805</v>
      </c>
      <c r="H18" s="40">
        <v>-7.0949999999999998</v>
      </c>
      <c r="I18" s="40">
        <v>-12.037000000000001</v>
      </c>
      <c r="J18" s="40">
        <v>-34.531999999999996</v>
      </c>
      <c r="K18" s="40">
        <v>-9.9209999999999994</v>
      </c>
      <c r="L18" s="40">
        <v>-27.795000000000002</v>
      </c>
      <c r="M18" s="40">
        <v>-21.504999999999999</v>
      </c>
      <c r="N18" s="40">
        <v>-90.17</v>
      </c>
      <c r="O18" s="40">
        <v>-77.400999999999996</v>
      </c>
      <c r="P18" s="40">
        <v>-63.668999999999997</v>
      </c>
      <c r="Q18" s="40">
        <v>-75.2</v>
      </c>
      <c r="R18" s="40">
        <v>-70.902000000000001</v>
      </c>
      <c r="S18" s="40">
        <v>-151.58099999999999</v>
      </c>
      <c r="T18" s="40">
        <v>-170.99299999999999</v>
      </c>
      <c r="U18" s="40">
        <v>-156.78200000000001</v>
      </c>
      <c r="V18" s="40">
        <v>-178.363</v>
      </c>
      <c r="W18" s="40">
        <v>-170.542</v>
      </c>
      <c r="X18" s="40">
        <v>-170.244</v>
      </c>
      <c r="Y18" s="40">
        <v>-138.22900000000001</v>
      </c>
      <c r="Z18" s="40">
        <v>-71.62</v>
      </c>
      <c r="AA18" s="40">
        <v>-107.02200000000001</v>
      </c>
      <c r="AB18" s="41">
        <v>-72.656999999999996</v>
      </c>
    </row>
    <row r="19" spans="2:28" ht="17.25" thickTop="1" thickBot="1" x14ac:dyDescent="0.3">
      <c r="B19" s="42" t="str">
        <f>'Angazirana aFRR energija'!B19</f>
        <v>16.11.2021</v>
      </c>
      <c r="C19" s="77">
        <f t="shared" si="0"/>
        <v>-2665.1370000000002</v>
      </c>
      <c r="D19" s="78"/>
      <c r="E19" s="58">
        <v>-59.317</v>
      </c>
      <c r="F19" s="40">
        <v>-31.803000000000001</v>
      </c>
      <c r="G19" s="40">
        <v>-8.5009999999999994</v>
      </c>
      <c r="H19" s="40">
        <v>-4.8869999999999996</v>
      </c>
      <c r="I19" s="40">
        <v>-6.9089999999999998</v>
      </c>
      <c r="J19" s="40">
        <v>-19.260999999999999</v>
      </c>
      <c r="K19" s="40">
        <v>-44.802999999999997</v>
      </c>
      <c r="L19" s="40">
        <v>-65.912000000000006</v>
      </c>
      <c r="M19" s="40">
        <v>-50.113999999999997</v>
      </c>
      <c r="N19" s="40">
        <v>-61.426000000000002</v>
      </c>
      <c r="O19" s="40">
        <v>-62.747</v>
      </c>
      <c r="P19" s="40">
        <v>-91.864999999999995</v>
      </c>
      <c r="Q19" s="40">
        <v>-109.97499999999999</v>
      </c>
      <c r="R19" s="40">
        <v>-101.468</v>
      </c>
      <c r="S19" s="40">
        <v>-255.94900000000001</v>
      </c>
      <c r="T19" s="40">
        <v>-270.31299999999999</v>
      </c>
      <c r="U19" s="40">
        <v>-242.21600000000001</v>
      </c>
      <c r="V19" s="40">
        <v>-217.89099999999999</v>
      </c>
      <c r="W19" s="40">
        <v>-205.14599999999999</v>
      </c>
      <c r="X19" s="40">
        <v>-165.25700000000001</v>
      </c>
      <c r="Y19" s="40">
        <v>-147.88</v>
      </c>
      <c r="Z19" s="40">
        <v>-127.396</v>
      </c>
      <c r="AA19" s="40">
        <v>-170.45500000000001</v>
      </c>
      <c r="AB19" s="41">
        <v>-143.64599999999999</v>
      </c>
    </row>
    <row r="20" spans="2:28" ht="17.25" thickTop="1" thickBot="1" x14ac:dyDescent="0.3">
      <c r="B20" s="42" t="str">
        <f>'Angazirana aFRR energija'!B20</f>
        <v>17.11.2021</v>
      </c>
      <c r="C20" s="77">
        <f t="shared" si="0"/>
        <v>-323.00100000000003</v>
      </c>
      <c r="D20" s="78"/>
      <c r="E20" s="58">
        <v>-28.518999999999998</v>
      </c>
      <c r="F20" s="40">
        <v>-1.8109999999999999</v>
      </c>
      <c r="G20" s="40">
        <v>15.669</v>
      </c>
      <c r="H20" s="40">
        <v>59.646000000000001</v>
      </c>
      <c r="I20" s="40">
        <v>63.316000000000003</v>
      </c>
      <c r="J20" s="40">
        <v>29.838999999999999</v>
      </c>
      <c r="K20" s="40">
        <v>9.7579999999999991</v>
      </c>
      <c r="L20" s="40">
        <v>-25.184999999999999</v>
      </c>
      <c r="M20" s="40">
        <v>11.781000000000001</v>
      </c>
      <c r="N20" s="40">
        <v>-20.547000000000001</v>
      </c>
      <c r="O20" s="40">
        <v>-4.8280000000000003</v>
      </c>
      <c r="P20" s="40">
        <v>-13.076000000000001</v>
      </c>
      <c r="Q20" s="40">
        <v>-26.923999999999999</v>
      </c>
      <c r="R20" s="40">
        <v>-24.663</v>
      </c>
      <c r="S20" s="40">
        <v>-88.683000000000007</v>
      </c>
      <c r="T20" s="40">
        <v>-144.25800000000001</v>
      </c>
      <c r="U20" s="40">
        <v>-52.926000000000002</v>
      </c>
      <c r="V20" s="40">
        <v>-45.389000000000003</v>
      </c>
      <c r="W20" s="40">
        <v>-16.809999999999999</v>
      </c>
      <c r="X20" s="40">
        <v>-1.0009999999999999</v>
      </c>
      <c r="Y20" s="40">
        <v>-2.843</v>
      </c>
      <c r="Z20" s="40">
        <v>-8.5489999999999995</v>
      </c>
      <c r="AA20" s="40">
        <v>-16.881</v>
      </c>
      <c r="AB20" s="41">
        <v>9.8829999999999991</v>
      </c>
    </row>
    <row r="21" spans="2:28" ht="17.25" thickTop="1" thickBot="1" x14ac:dyDescent="0.3">
      <c r="B21" s="42" t="str">
        <f>'Angazirana aFRR energija'!B21</f>
        <v>18.11.2021</v>
      </c>
      <c r="C21" s="77">
        <f t="shared" si="0"/>
        <v>508.49899999999997</v>
      </c>
      <c r="D21" s="78"/>
      <c r="E21" s="58">
        <v>-8.4770000000000003</v>
      </c>
      <c r="F21" s="40">
        <v>-3.2869999999999999</v>
      </c>
      <c r="G21" s="40">
        <v>53.77</v>
      </c>
      <c r="H21" s="40">
        <v>99.801000000000002</v>
      </c>
      <c r="I21" s="40">
        <v>91.802999999999997</v>
      </c>
      <c r="J21" s="40">
        <v>54.83</v>
      </c>
      <c r="K21" s="40">
        <v>29.265000000000001</v>
      </c>
      <c r="L21" s="40">
        <v>8.2309999999999999</v>
      </c>
      <c r="M21" s="40">
        <v>63.640999999999998</v>
      </c>
      <c r="N21" s="40">
        <v>16.503</v>
      </c>
      <c r="O21" s="40">
        <v>24.004999999999999</v>
      </c>
      <c r="P21" s="40">
        <v>25.341999999999999</v>
      </c>
      <c r="Q21" s="40">
        <v>26.445</v>
      </c>
      <c r="R21" s="40">
        <v>51.039000000000001</v>
      </c>
      <c r="S21" s="40">
        <v>-44.838999999999999</v>
      </c>
      <c r="T21" s="40">
        <v>1.1439999999999999</v>
      </c>
      <c r="U21" s="40">
        <v>3.0790000000000002</v>
      </c>
      <c r="V21" s="40">
        <v>-8.4260000000000002</v>
      </c>
      <c r="W21" s="40">
        <v>-24.207999999999998</v>
      </c>
      <c r="X21" s="40">
        <v>-2.09</v>
      </c>
      <c r="Y21" s="40">
        <v>13.842000000000001</v>
      </c>
      <c r="Z21" s="40">
        <v>33.731000000000002</v>
      </c>
      <c r="AA21" s="40">
        <v>-19.539000000000001</v>
      </c>
      <c r="AB21" s="41">
        <v>22.893999999999998</v>
      </c>
    </row>
    <row r="22" spans="2:28" ht="17.25" thickTop="1" thickBot="1" x14ac:dyDescent="0.3">
      <c r="B22" s="42" t="str">
        <f>'Angazirana aFRR energija'!B22</f>
        <v>19.11.2021</v>
      </c>
      <c r="C22" s="77">
        <f t="shared" si="0"/>
        <v>-259.5</v>
      </c>
      <c r="D22" s="78"/>
      <c r="E22" s="58">
        <v>-14.343999999999999</v>
      </c>
      <c r="F22" s="40">
        <v>-1.599</v>
      </c>
      <c r="G22" s="40">
        <v>20.302</v>
      </c>
      <c r="H22" s="40">
        <v>67.564999999999998</v>
      </c>
      <c r="I22" s="40">
        <v>61.813000000000002</v>
      </c>
      <c r="J22" s="40">
        <v>4.4720000000000004</v>
      </c>
      <c r="K22" s="40">
        <v>-3.573</v>
      </c>
      <c r="L22" s="40">
        <v>-30.007999999999999</v>
      </c>
      <c r="M22" s="40">
        <v>-16.542000000000002</v>
      </c>
      <c r="N22" s="40">
        <v>-91.676000000000002</v>
      </c>
      <c r="O22" s="40">
        <v>-123.468</v>
      </c>
      <c r="P22" s="40">
        <v>-57.497</v>
      </c>
      <c r="Q22" s="40">
        <v>-15.851000000000001</v>
      </c>
      <c r="R22" s="40">
        <v>-6.1459999999999999</v>
      </c>
      <c r="S22" s="40">
        <v>-72.503</v>
      </c>
      <c r="T22" s="40">
        <v>-1.9990000000000001</v>
      </c>
      <c r="U22" s="40">
        <v>-4.3099999999999996</v>
      </c>
      <c r="V22" s="40">
        <v>-2.3730000000000002</v>
      </c>
      <c r="W22" s="40">
        <v>0.51900000000000002</v>
      </c>
      <c r="X22" s="40">
        <v>-1.57</v>
      </c>
      <c r="Y22" s="40">
        <v>2.71</v>
      </c>
      <c r="Z22" s="40">
        <v>12.146000000000001</v>
      </c>
      <c r="AA22" s="40">
        <v>1.3979999999999999</v>
      </c>
      <c r="AB22" s="41">
        <v>13.034000000000001</v>
      </c>
    </row>
    <row r="23" spans="2:28" ht="17.25" thickTop="1" thickBot="1" x14ac:dyDescent="0.3">
      <c r="B23" s="42" t="str">
        <f>'Angazirana aFRR energija'!B23</f>
        <v>20.11.2021</v>
      </c>
      <c r="C23" s="77">
        <f>SUM(E23:AB23)</f>
        <v>205.24000000000004</v>
      </c>
      <c r="D23" s="78"/>
      <c r="E23" s="58">
        <v>-5.7489999999999997</v>
      </c>
      <c r="F23" s="40">
        <v>2.9119999999999999</v>
      </c>
      <c r="G23" s="40">
        <v>-14.366</v>
      </c>
      <c r="H23" s="40">
        <v>38.929000000000002</v>
      </c>
      <c r="I23" s="40">
        <v>66.760999999999996</v>
      </c>
      <c r="J23" s="40">
        <v>29.780999999999999</v>
      </c>
      <c r="K23" s="40">
        <v>18.465</v>
      </c>
      <c r="L23" s="40">
        <v>11.292999999999999</v>
      </c>
      <c r="M23" s="40">
        <v>37.700000000000003</v>
      </c>
      <c r="N23" s="40">
        <v>-2.9020000000000001</v>
      </c>
      <c r="O23" s="40">
        <v>-2.7250000000000001</v>
      </c>
      <c r="P23" s="40">
        <v>-3.9119999999999999</v>
      </c>
      <c r="Q23" s="40">
        <v>7.3999999999999996E-2</v>
      </c>
      <c r="R23" s="40">
        <v>-3.3660000000000001</v>
      </c>
      <c r="S23" s="40">
        <v>-5.7469999999999999</v>
      </c>
      <c r="T23" s="40">
        <v>1.5780000000000001</v>
      </c>
      <c r="U23" s="40">
        <v>-1.877</v>
      </c>
      <c r="V23" s="40">
        <v>4.8570000000000002</v>
      </c>
      <c r="W23" s="40">
        <v>2.8050000000000002</v>
      </c>
      <c r="X23" s="40">
        <v>5.3170000000000002</v>
      </c>
      <c r="Y23" s="40">
        <v>8.5079999999999991</v>
      </c>
      <c r="Z23" s="40">
        <v>19.603000000000002</v>
      </c>
      <c r="AA23" s="40">
        <v>-3.0960000000000001</v>
      </c>
      <c r="AB23" s="41">
        <v>0.39700000000000002</v>
      </c>
    </row>
    <row r="24" spans="2:28" ht="17.25" thickTop="1" thickBot="1" x14ac:dyDescent="0.3">
      <c r="B24" s="42" t="str">
        <f>'Angazirana aFRR energija'!B24</f>
        <v>21.11.2021</v>
      </c>
      <c r="C24" s="77">
        <f t="shared" si="0"/>
        <v>353.24600000000009</v>
      </c>
      <c r="D24" s="78"/>
      <c r="E24" s="58">
        <v>7.6079999999999997</v>
      </c>
      <c r="F24" s="40">
        <v>-3.093</v>
      </c>
      <c r="G24" s="40">
        <v>55.424999999999997</v>
      </c>
      <c r="H24" s="40">
        <v>84.042000000000002</v>
      </c>
      <c r="I24" s="40">
        <v>76.626999999999995</v>
      </c>
      <c r="J24" s="40">
        <v>52.985999999999997</v>
      </c>
      <c r="K24" s="40">
        <v>11.458</v>
      </c>
      <c r="L24" s="40">
        <v>-1.3320000000000001</v>
      </c>
      <c r="M24" s="40">
        <v>51.276000000000003</v>
      </c>
      <c r="N24" s="40">
        <v>21.367999999999999</v>
      </c>
      <c r="O24" s="40">
        <v>4.5069999999999997</v>
      </c>
      <c r="P24" s="40">
        <v>-2.6459999999999999</v>
      </c>
      <c r="Q24" s="40">
        <v>-0.153</v>
      </c>
      <c r="R24" s="40">
        <v>19.309000000000001</v>
      </c>
      <c r="S24" s="40">
        <v>14.457000000000001</v>
      </c>
      <c r="T24" s="40">
        <v>5.0739999999999998</v>
      </c>
      <c r="U24" s="40">
        <v>-8.4819999999999993</v>
      </c>
      <c r="V24" s="40">
        <v>-4.4480000000000004</v>
      </c>
      <c r="W24" s="40">
        <v>-10.882999999999999</v>
      </c>
      <c r="X24" s="40">
        <v>-7.7839999999999998</v>
      </c>
      <c r="Y24" s="40">
        <v>-11.739000000000001</v>
      </c>
      <c r="Z24" s="40">
        <v>-5.79</v>
      </c>
      <c r="AA24" s="40">
        <v>-8.2929999999999993</v>
      </c>
      <c r="AB24" s="41">
        <v>13.752000000000001</v>
      </c>
    </row>
    <row r="25" spans="2:28" ht="17.25" thickTop="1" thickBot="1" x14ac:dyDescent="0.3">
      <c r="B25" s="42" t="str">
        <f>'Angazirana aFRR energija'!B25</f>
        <v>22.11.2021</v>
      </c>
      <c r="C25" s="77">
        <f>SUM(E25:AB25)</f>
        <v>-785.52399999999989</v>
      </c>
      <c r="D25" s="78"/>
      <c r="E25" s="58">
        <v>1.294</v>
      </c>
      <c r="F25" s="40">
        <v>1.6020000000000001</v>
      </c>
      <c r="G25" s="40">
        <v>26.686</v>
      </c>
      <c r="H25" s="40">
        <v>60.094999999999999</v>
      </c>
      <c r="I25" s="40">
        <v>49.817999999999998</v>
      </c>
      <c r="J25" s="40">
        <v>7.9050000000000002</v>
      </c>
      <c r="K25" s="40">
        <v>-29.523</v>
      </c>
      <c r="L25" s="40">
        <v>-26.512</v>
      </c>
      <c r="M25" s="40">
        <v>-5.1070000000000002</v>
      </c>
      <c r="N25" s="40">
        <v>-33.503</v>
      </c>
      <c r="O25" s="40">
        <v>-26.965</v>
      </c>
      <c r="P25" s="40">
        <v>-42.249000000000002</v>
      </c>
      <c r="Q25" s="40">
        <v>-24.181999999999999</v>
      </c>
      <c r="R25" s="40">
        <v>-20.898</v>
      </c>
      <c r="S25" s="40">
        <v>-106.93899999999999</v>
      </c>
      <c r="T25" s="40">
        <v>-191.63800000000001</v>
      </c>
      <c r="U25" s="40">
        <v>-234.393</v>
      </c>
      <c r="V25" s="40">
        <v>-128.571</v>
      </c>
      <c r="W25" s="40">
        <v>-2.0099999999999998</v>
      </c>
      <c r="X25" s="40">
        <v>-5.28</v>
      </c>
      <c r="Y25" s="40">
        <v>-0.54900000000000004</v>
      </c>
      <c r="Z25" s="40">
        <v>3.9E-2</v>
      </c>
      <c r="AA25" s="40">
        <v>-41.232999999999997</v>
      </c>
      <c r="AB25" s="41">
        <v>-13.411</v>
      </c>
    </row>
    <row r="26" spans="2:28" ht="17.25" thickTop="1" thickBot="1" x14ac:dyDescent="0.3">
      <c r="B26" s="42" t="str">
        <f>'Angazirana aFRR energija'!B26</f>
        <v>23.11.2021</v>
      </c>
      <c r="C26" s="77">
        <f t="shared" si="0"/>
        <v>-8.2240000000000109</v>
      </c>
      <c r="D26" s="78"/>
      <c r="E26" s="58">
        <v>-4.4630000000000001</v>
      </c>
      <c r="F26" s="40">
        <v>-22.571999999999999</v>
      </c>
      <c r="G26" s="40">
        <v>18.094999999999999</v>
      </c>
      <c r="H26" s="40">
        <v>30.542999999999999</v>
      </c>
      <c r="I26" s="40">
        <v>84.263999999999996</v>
      </c>
      <c r="J26" s="40">
        <v>59.703000000000003</v>
      </c>
      <c r="K26" s="40">
        <v>12.503</v>
      </c>
      <c r="L26" s="40">
        <v>-37.545999999999999</v>
      </c>
      <c r="M26" s="40">
        <v>23.742999999999999</v>
      </c>
      <c r="N26" s="40">
        <v>0.46700000000000003</v>
      </c>
      <c r="O26" s="40">
        <v>4.5110000000000001</v>
      </c>
      <c r="P26" s="40">
        <v>4.1849999999999996</v>
      </c>
      <c r="Q26" s="40">
        <v>17.338000000000001</v>
      </c>
      <c r="R26" s="40">
        <v>-32.97</v>
      </c>
      <c r="S26" s="40">
        <v>-56.215000000000003</v>
      </c>
      <c r="T26" s="40">
        <v>-52.183999999999997</v>
      </c>
      <c r="U26" s="40">
        <v>-52.280999999999999</v>
      </c>
      <c r="V26" s="40">
        <v>-28.227</v>
      </c>
      <c r="W26" s="40">
        <v>4.8330000000000002</v>
      </c>
      <c r="X26" s="40">
        <v>3.9729999999999999</v>
      </c>
      <c r="Y26" s="40">
        <v>5.923</v>
      </c>
      <c r="Z26" s="40">
        <v>14.164999999999999</v>
      </c>
      <c r="AA26" s="40">
        <v>-9.5609999999999999</v>
      </c>
      <c r="AB26" s="41">
        <v>3.5489999999999999</v>
      </c>
    </row>
    <row r="27" spans="2:28" ht="17.25" thickTop="1" thickBot="1" x14ac:dyDescent="0.3">
      <c r="B27" s="42" t="str">
        <f>'Angazirana aFRR energija'!B27</f>
        <v>24.11.2021</v>
      </c>
      <c r="C27" s="77">
        <f t="shared" si="0"/>
        <v>-124.22500000000001</v>
      </c>
      <c r="D27" s="78"/>
      <c r="E27" s="58">
        <v>-19.754999999999999</v>
      </c>
      <c r="F27" s="40">
        <v>1.45</v>
      </c>
      <c r="G27" s="40">
        <v>42.517000000000003</v>
      </c>
      <c r="H27" s="40">
        <v>69.070999999999998</v>
      </c>
      <c r="I27" s="40">
        <v>71.262</v>
      </c>
      <c r="J27" s="40">
        <v>43.677999999999997</v>
      </c>
      <c r="K27" s="40">
        <v>9.3729999999999993</v>
      </c>
      <c r="L27" s="40">
        <v>-20.957999999999998</v>
      </c>
      <c r="M27" s="40">
        <v>16.896999999999998</v>
      </c>
      <c r="N27" s="40">
        <v>-28.84</v>
      </c>
      <c r="O27" s="40">
        <v>-53.447000000000003</v>
      </c>
      <c r="P27" s="40">
        <v>-69.34</v>
      </c>
      <c r="Q27" s="40">
        <v>-50.421999999999997</v>
      </c>
      <c r="R27" s="40">
        <v>-32.777999999999999</v>
      </c>
      <c r="S27" s="40">
        <v>-40.35</v>
      </c>
      <c r="T27" s="40">
        <v>-20.736000000000001</v>
      </c>
      <c r="U27" s="40">
        <v>-4.5839999999999996</v>
      </c>
      <c r="V27" s="40">
        <v>-4.2789999999999999</v>
      </c>
      <c r="W27" s="40">
        <v>-6.9539999999999997</v>
      </c>
      <c r="X27" s="40">
        <v>-3.3450000000000002</v>
      </c>
      <c r="Y27" s="40">
        <v>1.8160000000000001</v>
      </c>
      <c r="Z27" s="40">
        <v>-2.7589999999999999</v>
      </c>
      <c r="AA27" s="40">
        <v>-19.263000000000002</v>
      </c>
      <c r="AB27" s="41">
        <v>-2.4790000000000001</v>
      </c>
    </row>
    <row r="28" spans="2:28" ht="17.25" thickTop="1" thickBot="1" x14ac:dyDescent="0.3">
      <c r="B28" s="42" t="str">
        <f>'Angazirana aFRR energija'!B28</f>
        <v>25.11.2021</v>
      </c>
      <c r="C28" s="77">
        <f t="shared" si="0"/>
        <v>-46.750000000000014</v>
      </c>
      <c r="D28" s="78"/>
      <c r="E28" s="58">
        <v>2.7989999999999999</v>
      </c>
      <c r="F28" s="40">
        <v>3.7730000000000001</v>
      </c>
      <c r="G28" s="40">
        <v>3.9830000000000001</v>
      </c>
      <c r="H28" s="40">
        <v>32.744999999999997</v>
      </c>
      <c r="I28" s="40">
        <v>39.588000000000001</v>
      </c>
      <c r="J28" s="40">
        <v>12.4</v>
      </c>
      <c r="K28" s="40">
        <v>9.5350000000000001</v>
      </c>
      <c r="L28" s="40">
        <v>-8.6020000000000003</v>
      </c>
      <c r="M28" s="40">
        <v>28.777999999999999</v>
      </c>
      <c r="N28" s="40">
        <v>11.666</v>
      </c>
      <c r="O28" s="40">
        <v>-27.068999999999999</v>
      </c>
      <c r="P28" s="40">
        <v>-44.55</v>
      </c>
      <c r="Q28" s="40">
        <v>-33.661000000000001</v>
      </c>
      <c r="R28" s="40">
        <v>-33.523000000000003</v>
      </c>
      <c r="S28" s="40">
        <v>-15.185</v>
      </c>
      <c r="T28" s="40">
        <v>-4.3460000000000001</v>
      </c>
      <c r="U28" s="40">
        <v>-4.7770000000000001</v>
      </c>
      <c r="V28" s="40">
        <v>2.3769999999999998</v>
      </c>
      <c r="W28" s="40">
        <v>0.56599999999999995</v>
      </c>
      <c r="X28" s="40">
        <v>-4.0990000000000002</v>
      </c>
      <c r="Y28" s="40">
        <v>-3.9129999999999998</v>
      </c>
      <c r="Z28" s="40">
        <v>-4.9779999999999998</v>
      </c>
      <c r="AA28" s="40">
        <v>-10.282999999999999</v>
      </c>
      <c r="AB28" s="41">
        <v>2.5999999999999999E-2</v>
      </c>
    </row>
    <row r="29" spans="2:28" ht="17.25" thickTop="1" thickBot="1" x14ac:dyDescent="0.3">
      <c r="B29" s="42" t="str">
        <f>'Angazirana aFRR energija'!B29</f>
        <v>26.11.2021</v>
      </c>
      <c r="C29" s="77">
        <f t="shared" si="0"/>
        <v>-264.60699999999997</v>
      </c>
      <c r="D29" s="78"/>
      <c r="E29" s="58">
        <v>0.63200000000000001</v>
      </c>
      <c r="F29" s="40">
        <v>-3.5059999999999998</v>
      </c>
      <c r="G29" s="40">
        <v>12.944000000000001</v>
      </c>
      <c r="H29" s="40">
        <v>35.524000000000001</v>
      </c>
      <c r="I29" s="40">
        <v>43.545999999999999</v>
      </c>
      <c r="J29" s="40">
        <v>30.986000000000001</v>
      </c>
      <c r="K29" s="40">
        <v>-16.254999999999999</v>
      </c>
      <c r="L29" s="40">
        <v>-24.797999999999998</v>
      </c>
      <c r="M29" s="40">
        <v>-2.4929999999999999</v>
      </c>
      <c r="N29" s="40">
        <v>-44.789000000000001</v>
      </c>
      <c r="O29" s="40">
        <v>-75.260000000000005</v>
      </c>
      <c r="P29" s="40">
        <v>-60.417000000000002</v>
      </c>
      <c r="Q29" s="40">
        <v>-68.960999999999999</v>
      </c>
      <c r="R29" s="40">
        <v>-52.241999999999997</v>
      </c>
      <c r="S29" s="40">
        <v>-43.546999999999997</v>
      </c>
      <c r="T29" s="40">
        <v>-4.9790000000000001</v>
      </c>
      <c r="U29" s="40">
        <v>-6.9690000000000003</v>
      </c>
      <c r="V29" s="40">
        <v>-2.1680000000000001</v>
      </c>
      <c r="W29" s="40">
        <v>-6.6529999999999996</v>
      </c>
      <c r="X29" s="40">
        <v>-3.6059999999999999</v>
      </c>
      <c r="Y29" s="40">
        <v>16.094000000000001</v>
      </c>
      <c r="Z29" s="40">
        <v>31.826000000000001</v>
      </c>
      <c r="AA29" s="40">
        <v>-16.928999999999998</v>
      </c>
      <c r="AB29" s="41">
        <v>-2.5870000000000002</v>
      </c>
    </row>
    <row r="30" spans="2:28" ht="17.25" thickTop="1" thickBot="1" x14ac:dyDescent="0.3">
      <c r="B30" s="42" t="str">
        <f>'Angazirana aFRR energija'!B30</f>
        <v>27.11.2021</v>
      </c>
      <c r="C30" s="77">
        <f t="shared" si="0"/>
        <v>356.46399999999994</v>
      </c>
      <c r="D30" s="78"/>
      <c r="E30" s="58">
        <v>-5.306</v>
      </c>
      <c r="F30" s="40">
        <v>4.8559999999999999</v>
      </c>
      <c r="G30" s="40">
        <v>24.167999999999999</v>
      </c>
      <c r="H30" s="40">
        <v>54.734000000000002</v>
      </c>
      <c r="I30" s="40">
        <v>65.293999999999997</v>
      </c>
      <c r="J30" s="40">
        <v>57.664999999999999</v>
      </c>
      <c r="K30" s="40">
        <v>23.14</v>
      </c>
      <c r="L30" s="40">
        <v>-2.2690000000000001</v>
      </c>
      <c r="M30" s="40">
        <v>56.301000000000002</v>
      </c>
      <c r="N30" s="40">
        <v>3.7970000000000002</v>
      </c>
      <c r="O30" s="40">
        <v>-0.32</v>
      </c>
      <c r="P30" s="40">
        <v>-0.752</v>
      </c>
      <c r="Q30" s="40">
        <v>19.66</v>
      </c>
      <c r="R30" s="40">
        <v>1.7689999999999999</v>
      </c>
      <c r="S30" s="40">
        <v>-12.337999999999999</v>
      </c>
      <c r="T30" s="40">
        <v>-4.3760000000000003</v>
      </c>
      <c r="U30" s="40">
        <v>14.486000000000001</v>
      </c>
      <c r="V30" s="40">
        <v>9.9019999999999992</v>
      </c>
      <c r="W30" s="40">
        <v>14.199</v>
      </c>
      <c r="X30" s="40">
        <v>-5.2439999999999998</v>
      </c>
      <c r="Y30" s="40">
        <v>8.9090000000000007</v>
      </c>
      <c r="Z30" s="40">
        <v>23.783999999999999</v>
      </c>
      <c r="AA30" s="40">
        <v>5.407</v>
      </c>
      <c r="AB30" s="41">
        <v>-1.002</v>
      </c>
    </row>
    <row r="31" spans="2:28" ht="17.25" thickTop="1" thickBot="1" x14ac:dyDescent="0.3">
      <c r="B31" s="42" t="str">
        <f>'Angazirana aFRR energija'!B31</f>
        <v>28.11.2021</v>
      </c>
      <c r="C31" s="77">
        <f t="shared" si="0"/>
        <v>306.02999999999997</v>
      </c>
      <c r="D31" s="78"/>
      <c r="E31" s="58">
        <v>-3.9350000000000001</v>
      </c>
      <c r="F31" s="40">
        <v>9.3369999999999997</v>
      </c>
      <c r="G31" s="40">
        <v>39.286000000000001</v>
      </c>
      <c r="H31" s="40">
        <v>64.593999999999994</v>
      </c>
      <c r="I31" s="40">
        <v>71.872</v>
      </c>
      <c r="J31" s="40">
        <v>73.495999999999995</v>
      </c>
      <c r="K31" s="40">
        <v>51.613999999999997</v>
      </c>
      <c r="L31" s="40">
        <v>4.101</v>
      </c>
      <c r="M31" s="40">
        <v>46.997</v>
      </c>
      <c r="N31" s="40">
        <v>-6.6970000000000001</v>
      </c>
      <c r="O31" s="40">
        <v>-9.2720000000000002</v>
      </c>
      <c r="P31" s="40">
        <v>-9.1940000000000008</v>
      </c>
      <c r="Q31" s="40">
        <v>-15.699</v>
      </c>
      <c r="R31" s="40">
        <v>-23.686</v>
      </c>
      <c r="S31" s="40">
        <v>-33.432000000000002</v>
      </c>
      <c r="T31" s="40">
        <v>-35.353999999999999</v>
      </c>
      <c r="U31" s="40">
        <v>-9.516</v>
      </c>
      <c r="V31" s="40">
        <v>-2.742</v>
      </c>
      <c r="W31" s="40">
        <v>1.766</v>
      </c>
      <c r="X31" s="40">
        <v>-5.5010000000000003</v>
      </c>
      <c r="Y31" s="40">
        <v>11.196999999999999</v>
      </c>
      <c r="Z31" s="40">
        <v>19.718</v>
      </c>
      <c r="AA31" s="40">
        <v>22.826000000000001</v>
      </c>
      <c r="AB31" s="41">
        <v>44.253999999999998</v>
      </c>
    </row>
    <row r="32" spans="2:28" ht="17.25" thickTop="1" thickBot="1" x14ac:dyDescent="0.3">
      <c r="B32" s="42" t="str">
        <f>'Angazirana aFRR energija'!B32</f>
        <v>29.11.2021</v>
      </c>
      <c r="C32" s="77">
        <f t="shared" si="0"/>
        <v>1072.297</v>
      </c>
      <c r="D32" s="78"/>
      <c r="E32" s="58">
        <v>3.8010000000000002</v>
      </c>
      <c r="F32" s="40">
        <v>38.101999999999997</v>
      </c>
      <c r="G32" s="40">
        <v>75.516999999999996</v>
      </c>
      <c r="H32" s="40">
        <v>90.6</v>
      </c>
      <c r="I32" s="40">
        <v>105.89400000000001</v>
      </c>
      <c r="J32" s="40">
        <v>71.275000000000006</v>
      </c>
      <c r="K32" s="40">
        <v>43.54</v>
      </c>
      <c r="L32" s="40">
        <v>28.495000000000001</v>
      </c>
      <c r="M32" s="40">
        <v>83.491</v>
      </c>
      <c r="N32" s="40">
        <v>69.796000000000006</v>
      </c>
      <c r="O32" s="40">
        <v>33.744999999999997</v>
      </c>
      <c r="P32" s="40">
        <v>38.037999999999997</v>
      </c>
      <c r="Q32" s="40">
        <v>65.805999999999997</v>
      </c>
      <c r="R32" s="40">
        <v>80.346000000000004</v>
      </c>
      <c r="S32" s="40">
        <v>22.795000000000002</v>
      </c>
      <c r="T32" s="40">
        <v>26.318999999999999</v>
      </c>
      <c r="U32" s="40">
        <v>2.9849999999999999</v>
      </c>
      <c r="V32" s="40">
        <v>9.0090000000000003</v>
      </c>
      <c r="W32" s="40">
        <v>32.079000000000001</v>
      </c>
      <c r="X32" s="40">
        <v>28.597000000000001</v>
      </c>
      <c r="Y32" s="40">
        <v>43.392000000000003</v>
      </c>
      <c r="Z32" s="40">
        <v>46.27</v>
      </c>
      <c r="AA32" s="40">
        <v>1.9019999999999999</v>
      </c>
      <c r="AB32" s="41">
        <v>30.503</v>
      </c>
    </row>
    <row r="33" spans="2:28" ht="17.25" thickTop="1" thickBot="1" x14ac:dyDescent="0.3">
      <c r="B33" s="42" t="str">
        <f>'Angazirana aFRR energija'!B33</f>
        <v>30.11.2021</v>
      </c>
      <c r="C33" s="77">
        <f t="shared" si="0"/>
        <v>145.52399999999986</v>
      </c>
      <c r="D33" s="78"/>
      <c r="E33" s="43">
        <v>3.508</v>
      </c>
      <c r="F33" s="44">
        <v>38.468000000000004</v>
      </c>
      <c r="G33" s="44">
        <v>67.703000000000003</v>
      </c>
      <c r="H33" s="44">
        <v>102.82599999999999</v>
      </c>
      <c r="I33" s="44">
        <v>128.84299999999999</v>
      </c>
      <c r="J33" s="44">
        <v>95.332999999999998</v>
      </c>
      <c r="K33" s="44">
        <v>22.391999999999999</v>
      </c>
      <c r="L33" s="44">
        <v>3.6520000000000001</v>
      </c>
      <c r="M33" s="44">
        <v>50.136000000000003</v>
      </c>
      <c r="N33" s="44">
        <v>-4.3600000000000003</v>
      </c>
      <c r="O33" s="44">
        <v>-23.524000000000001</v>
      </c>
      <c r="P33" s="44">
        <v>-49.927</v>
      </c>
      <c r="Q33" s="44">
        <v>-33.192999999999998</v>
      </c>
      <c r="R33" s="44">
        <v>-16.811</v>
      </c>
      <c r="S33" s="44">
        <v>-30.242000000000001</v>
      </c>
      <c r="T33" s="44">
        <v>-17.012</v>
      </c>
      <c r="U33" s="44">
        <v>-30.635000000000002</v>
      </c>
      <c r="V33" s="44">
        <v>-21.158000000000001</v>
      </c>
      <c r="W33" s="44">
        <v>-11.762</v>
      </c>
      <c r="X33" s="44">
        <v>-3.637</v>
      </c>
      <c r="Y33" s="44">
        <v>-24.300999999999998</v>
      </c>
      <c r="Z33" s="44">
        <v>-17.210999999999999</v>
      </c>
      <c r="AA33" s="44">
        <v>-63.161000000000001</v>
      </c>
      <c r="AB33" s="45">
        <v>-20.402999999999999</v>
      </c>
    </row>
    <row r="34" spans="2:28" ht="16.5" hidden="1" thickTop="1" x14ac:dyDescent="0.25">
      <c r="B34" s="46" t="str">
        <f>'Angazirana aFRR energija'!B34</f>
        <v>-</v>
      </c>
      <c r="C34" s="79">
        <f t="shared" si="0"/>
        <v>0</v>
      </c>
      <c r="D34" s="80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</row>
    <row r="35" spans="2:28" ht="16.5" thickTop="1" x14ac:dyDescent="0.25">
      <c r="B35" s="89" t="s">
        <v>40</v>
      </c>
      <c r="C35" s="89"/>
      <c r="D35" s="65">
        <f>SUM(C4:C34)</f>
        <v>-10465.712000000003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2021-12-01T13:56:19Z</dcterms:created>
  <dcterms:modified xsi:type="dcterms:W3CDTF">2021-12-01T13:58:04Z</dcterms:modified>
</cp:coreProperties>
</file>